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gmoratis\Desktop\Φάκελοι Μαθήματος 29_6_2023\"/>
    </mc:Choice>
  </mc:AlternateContent>
  <xr:revisionPtr revIDLastSave="0" documentId="13_ncr:1_{637B678A-9284-4E1F-82B3-5A0543E334BD}" xr6:coauthVersionLast="47" xr6:coauthVersionMax="47" xr10:uidLastSave="{00000000-0000-0000-0000-000000000000}"/>
  <bookViews>
    <workbookView xWindow="-108" yWindow="-108" windowWidth="23256" windowHeight="12576" xr2:uid="{C72032E9-984A-477E-9081-87C9E090C9F7}"/>
  </bookViews>
  <sheets>
    <sheet name="CS_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 l="1"/>
  <c r="F59" i="1"/>
  <c r="G59" i="1"/>
  <c r="H59" i="1"/>
  <c r="E59" i="1"/>
  <c r="F55" i="1"/>
  <c r="G55" i="1"/>
  <c r="H55" i="1"/>
  <c r="E55" i="1"/>
  <c r="F53" i="1"/>
  <c r="G53" i="1"/>
  <c r="H53" i="1"/>
  <c r="E53" i="1"/>
  <c r="D56" i="1"/>
  <c r="D58" i="1" s="1"/>
  <c r="D59" i="1" s="1"/>
  <c r="H54" i="1"/>
  <c r="G54" i="1"/>
  <c r="F54" i="1"/>
  <c r="E54" i="1"/>
  <c r="D39" i="1"/>
  <c r="H57" i="1" s="1"/>
  <c r="D19" i="1"/>
  <c r="F58" i="1" l="1"/>
  <c r="G58" i="1"/>
  <c r="E58" i="1"/>
  <c r="H58" i="1"/>
  <c r="D60" i="1" l="1"/>
  <c r="D63" i="1" s="1"/>
  <c r="D62" i="1" l="1"/>
</calcChain>
</file>

<file path=xl/sharedStrings.xml><?xml version="1.0" encoding="utf-8"?>
<sst xmlns="http://schemas.openxmlformats.org/spreadsheetml/2006/main" count="42" uniqueCount="33">
  <si>
    <t>Κόστος Επένδυσης</t>
  </si>
  <si>
    <t>Έτος 0</t>
  </si>
  <si>
    <t>Κτίρια</t>
  </si>
  <si>
    <t>Μηχανολογικός Εξοπλισμός</t>
  </si>
  <si>
    <t xml:space="preserve">Οικόπεδα </t>
  </si>
  <si>
    <t>Οχήματα</t>
  </si>
  <si>
    <t>Συνολικό Κόστος Επένδυσης</t>
  </si>
  <si>
    <t>Ετήσιες Αποσβέσεις</t>
  </si>
  <si>
    <t>Υπολειμματική Αξία τέλος 4ου έτους</t>
  </si>
  <si>
    <t>Φ.Σ.</t>
  </si>
  <si>
    <t>Πηγές Χρηματοδότησης</t>
  </si>
  <si>
    <t>Τραπεζικό Δάνειο 4ετίας</t>
  </si>
  <si>
    <t>Σταθερής Δόσης &amp; Επιτοκίου</t>
  </si>
  <si>
    <t>Επιτόκιο Προεξόφλησης</t>
  </si>
  <si>
    <t>Κεφάλαιο Κίνησης</t>
  </si>
  <si>
    <t>ΚΠΤΦ</t>
  </si>
  <si>
    <t>Φόροι</t>
  </si>
  <si>
    <t>ΜΚΚ</t>
  </si>
  <si>
    <t>Αποσβέσεις</t>
  </si>
  <si>
    <t>Υ.Α.</t>
  </si>
  <si>
    <t>ΚΤΡ</t>
  </si>
  <si>
    <t>ΠΚΤΡ</t>
  </si>
  <si>
    <t>ΚΠΑ</t>
  </si>
  <si>
    <t>ΑΞΙΑ ΕΠΙΧΕΙΡΗΣΗΣ</t>
  </si>
  <si>
    <t>ΑΞΙΑ ΜΕΤΟΧΩΝ</t>
  </si>
  <si>
    <t>Κ.Π.Τ.Φ.</t>
  </si>
  <si>
    <t>Οικόπεδα</t>
  </si>
  <si>
    <t>Με βάση το Επιχειρηματικό Σχέδιο της Βιοτεχνίας παραγωγής ελαστικών CHAMPIONS Α.Ε., τα Κέρδη Προ Τόκων και Φόρων καθώς επίσης και το Κεφάλαιο Κίνησης, για την επόμενη 4ετία παρουσιάζονται στον Πίνακα που ακολουθεί :</t>
  </si>
  <si>
    <t>Το στοιχεία του κόστους επένδυσης (όπως αναλύονται στον ακόλουθο Πίνακα), θεωρούμε ότι αποσβένονται με ετήσιο συντελεστή 20%, ενώ η Υπολειμματική Αξία της επένδυσης στο τέλος του 4ου έτους υπολογίζεται 30% προσαυξημένη της Λογιστικής Αναπόσβεστης Αξίας.</t>
  </si>
  <si>
    <t xml:space="preserve">Ο χρονικός ορίζοντας αξιολόγησης της επένδυσης είναι 4 έτη, ενώ ο φορολογικός συντελεστής 25%. Η επένδυση χρηματοδοτείται εξ ‘ολοκλήρου από Δάνειο 4ετούς διάρκειας και σταθερού επιτοκίου 6%. Με βάση τα παραπάνω να αξιολογήσετε την επένδυση χρησιμοποιώντας το κριτήριο της Κ.Π.Α. και να υπολογίσετε την Αξία της Επένδυσης για τους μετόχους τη χρονική στιγμή 0. </t>
  </si>
  <si>
    <t>Απόσβεση</t>
  </si>
  <si>
    <t>Υπολειμματική Αξία</t>
  </si>
  <si>
    <t>Λύση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</si>
</sst>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 &quot;€&quot;"/>
  </numFmts>
  <fonts count="7" x14ac:knownFonts="1">
    <font>
      <sz val="11"/>
      <color theme="1"/>
      <name val="Calibri"/>
      <family val="2"/>
      <charset val="161"/>
      <scheme val="minor"/>
    </font>
    <font>
      <b/>
      <sz val="11"/>
      <color theme="1"/>
      <name val="Calibri"/>
      <family val="2"/>
      <charset val="161"/>
      <scheme val="minor"/>
    </font>
    <font>
      <sz val="11"/>
      <color theme="0"/>
      <name val="Calibri"/>
      <family val="2"/>
      <charset val="161"/>
      <scheme val="minor"/>
    </font>
    <font>
      <sz val="11"/>
      <color theme="0"/>
      <name val="Calibri"/>
      <family val="2"/>
      <scheme val="minor"/>
    </font>
    <font>
      <i/>
      <sz val="11"/>
      <color theme="1"/>
      <name val="Calibri"/>
      <family val="2"/>
      <charset val="161"/>
      <scheme val="minor"/>
    </font>
    <font>
      <b/>
      <i/>
      <sz val="11"/>
      <color theme="1"/>
      <name val="Calibri"/>
      <family val="2"/>
      <charset val="161"/>
      <scheme val="minor"/>
    </font>
    <font>
      <b/>
      <i/>
      <sz val="11"/>
      <color theme="0"/>
      <name val="Calibri"/>
      <family val="2"/>
      <charset val="161"/>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bgColor indexed="64"/>
      </patternFill>
    </fill>
    <fill>
      <patternFill patternType="solid">
        <fgColor theme="6"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bottom/>
      <diagonal/>
    </border>
  </borders>
  <cellStyleXfs count="1">
    <xf numFmtId="0" fontId="0" fillId="0" borderId="0"/>
  </cellStyleXfs>
  <cellXfs count="45">
    <xf numFmtId="0" fontId="0" fillId="0" borderId="0" xfId="0"/>
    <xf numFmtId="0" fontId="0" fillId="2" borderId="1" xfId="0" applyFill="1" applyBorder="1"/>
    <xf numFmtId="0" fontId="0" fillId="2" borderId="1" xfId="0" applyFill="1" applyBorder="1" applyAlignment="1">
      <alignment horizontal="right"/>
    </xf>
    <xf numFmtId="0" fontId="0" fillId="0" borderId="1" xfId="0" applyBorder="1"/>
    <xf numFmtId="3" fontId="0" fillId="0" borderId="1" xfId="0" applyNumberFormat="1" applyBorder="1"/>
    <xf numFmtId="0" fontId="1" fillId="3" borderId="1" xfId="0" applyFont="1" applyFill="1" applyBorder="1"/>
    <xf numFmtId="3" fontId="1" fillId="3" borderId="1" xfId="0" applyNumberFormat="1" applyFont="1" applyFill="1" applyBorder="1"/>
    <xf numFmtId="164" fontId="0" fillId="0" borderId="1" xfId="0" applyNumberFormat="1" applyBorder="1"/>
    <xf numFmtId="165" fontId="0" fillId="0" borderId="1" xfId="0" applyNumberFormat="1" applyBorder="1"/>
    <xf numFmtId="9" fontId="0" fillId="0" borderId="1" xfId="0" applyNumberFormat="1" applyBorder="1"/>
    <xf numFmtId="10" fontId="0" fillId="0" borderId="1" xfId="0" applyNumberFormat="1" applyBorder="1"/>
    <xf numFmtId="0" fontId="0" fillId="3" borderId="1" xfId="0" applyFill="1" applyBorder="1"/>
    <xf numFmtId="165" fontId="0" fillId="3" borderId="1" xfId="0" applyNumberFormat="1" applyFill="1" applyBorder="1"/>
    <xf numFmtId="0" fontId="1" fillId="3" borderId="4" xfId="0" applyFont="1" applyFill="1" applyBorder="1"/>
    <xf numFmtId="165" fontId="1" fillId="3" borderId="4" xfId="0" applyNumberFormat="1" applyFont="1" applyFill="1" applyBorder="1"/>
    <xf numFmtId="0" fontId="3" fillId="4" borderId="1" xfId="0" applyFont="1" applyFill="1" applyBorder="1"/>
    <xf numFmtId="165" fontId="3" fillId="4" borderId="1" xfId="0" applyNumberFormat="1" applyFont="1" applyFill="1" applyBorder="1"/>
    <xf numFmtId="0" fontId="5" fillId="0" borderId="5" xfId="0" applyFont="1" applyBorder="1"/>
    <xf numFmtId="165" fontId="4" fillId="0" borderId="1" xfId="0" applyNumberFormat="1" applyFont="1" applyBorder="1"/>
    <xf numFmtId="0" fontId="0" fillId="0" borderId="0" xfId="0" applyAlignment="1">
      <alignment horizontal="left" vertical="center" wrapText="1"/>
    </xf>
    <xf numFmtId="0" fontId="2" fillId="6" borderId="1" xfId="0" applyFont="1" applyFill="1" applyBorder="1"/>
    <xf numFmtId="0" fontId="2" fillId="6" borderId="1" xfId="0" applyFont="1" applyFill="1" applyBorder="1" applyAlignment="1">
      <alignment horizontal="right"/>
    </xf>
    <xf numFmtId="0" fontId="6" fillId="6" borderId="1" xfId="0" applyFont="1" applyFill="1" applyBorder="1"/>
    <xf numFmtId="0" fontId="0" fillId="8" borderId="1" xfId="0" applyFill="1" applyBorder="1"/>
    <xf numFmtId="165" fontId="4" fillId="8" borderId="1" xfId="0" applyNumberFormat="1" applyFont="1" applyFill="1" applyBorder="1"/>
    <xf numFmtId="0" fontId="1" fillId="0" borderId="0" xfId="0" applyFont="1"/>
    <xf numFmtId="3" fontId="1" fillId="0" borderId="0" xfId="0" applyNumberFormat="1" applyFont="1"/>
    <xf numFmtId="0" fontId="0" fillId="0" borderId="6" xfId="0" applyBorder="1"/>
    <xf numFmtId="0" fontId="0" fillId="0" borderId="7" xfId="0" applyBorder="1"/>
    <xf numFmtId="3" fontId="1" fillId="0" borderId="7" xfId="0" applyNumberFormat="1" applyFont="1"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165" fontId="0" fillId="0" borderId="0" xfId="0" applyNumberFormat="1"/>
    <xf numFmtId="0" fontId="0" fillId="0" borderId="2" xfId="0" applyBorder="1"/>
    <xf numFmtId="164" fontId="0" fillId="0" borderId="4" xfId="0" applyNumberFormat="1" applyBorder="1"/>
    <xf numFmtId="0" fontId="0" fillId="0" borderId="14" xfId="0" applyBorder="1"/>
    <xf numFmtId="0" fontId="0" fillId="9" borderId="2" xfId="0" applyFill="1" applyBorder="1" applyAlignment="1">
      <alignment horizontal="center"/>
    </xf>
    <xf numFmtId="0" fontId="0" fillId="9" borderId="3" xfId="0" applyFill="1" applyBorder="1" applyAlignment="1">
      <alignment horizontal="center"/>
    </xf>
    <xf numFmtId="0" fontId="0" fillId="5" borderId="0" xfId="0" applyFill="1" applyAlignment="1">
      <alignment horizontal="left" vertical="center" wrapText="1"/>
    </xf>
    <xf numFmtId="0" fontId="0" fillId="7" borderId="0" xfId="0" applyFill="1" applyAlignment="1">
      <alignment horizontal="center" vertical="center" wrapText="1"/>
    </xf>
    <xf numFmtId="0" fontId="0" fillId="2" borderId="1"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246904</xdr:colOff>
      <xdr:row>37</xdr:row>
      <xdr:rowOff>27288</xdr:rowOff>
    </xdr:from>
    <xdr:to>
      <xdr:col>15</xdr:col>
      <xdr:colOff>463411</xdr:colOff>
      <xdr:row>40</xdr:row>
      <xdr:rowOff>107094</xdr:rowOff>
    </xdr:to>
    <xdr:pic>
      <xdr:nvPicPr>
        <xdr:cNvPr id="6" name="Picture 5">
          <a:extLst>
            <a:ext uri="{FF2B5EF4-FFF2-40B4-BE49-F238E27FC236}">
              <a16:creationId xmlns:a16="http://schemas.microsoft.com/office/drawing/2014/main" id="{9B552F30-D028-4363-AE5C-AC812AA4F2A2}"/>
            </a:ext>
          </a:extLst>
        </xdr:cNvPr>
        <xdr:cNvPicPr>
          <a:picLocks noChangeAspect="1"/>
        </xdr:cNvPicPr>
      </xdr:nvPicPr>
      <xdr:blipFill rotWithShape="1">
        <a:blip xmlns:r="http://schemas.openxmlformats.org/officeDocument/2006/relationships" r:embed="rId1"/>
        <a:srcRect l="36736" t="77931" r="13602" b="12964"/>
        <a:stretch/>
      </xdr:blipFill>
      <xdr:spPr>
        <a:xfrm>
          <a:off x="5523754" y="7913988"/>
          <a:ext cx="6941157" cy="622731"/>
        </a:xfrm>
        <a:prstGeom prst="rect">
          <a:avLst/>
        </a:prstGeom>
      </xdr:spPr>
    </xdr:pic>
    <xdr:clientData/>
  </xdr:twoCellAnchor>
  <xdr:twoCellAnchor>
    <xdr:from>
      <xdr:col>8</xdr:col>
      <xdr:colOff>93345</xdr:colOff>
      <xdr:row>53</xdr:row>
      <xdr:rowOff>179</xdr:rowOff>
    </xdr:from>
    <xdr:to>
      <xdr:col>15</xdr:col>
      <xdr:colOff>323686</xdr:colOff>
      <xdr:row>55</xdr:row>
      <xdr:rowOff>174602</xdr:rowOff>
    </xdr:to>
    <xdr:sp macro="" textlink="">
      <xdr:nvSpPr>
        <xdr:cNvPr id="10" name="Rectangle 9">
          <a:extLst>
            <a:ext uri="{FF2B5EF4-FFF2-40B4-BE49-F238E27FC236}">
              <a16:creationId xmlns:a16="http://schemas.microsoft.com/office/drawing/2014/main" id="{7B48BF74-3178-4AFE-99A1-73800EEA81BF}"/>
            </a:ext>
          </a:extLst>
        </xdr:cNvPr>
        <xdr:cNvSpPr>
          <a:spLocks noChangeArrowheads="1"/>
        </xdr:cNvSpPr>
      </xdr:nvSpPr>
      <xdr:spPr bwMode="auto">
        <a:xfrm>
          <a:off x="7827645" y="10782479"/>
          <a:ext cx="4497541" cy="536373"/>
        </a:xfrm>
        <a:prstGeom prst="rect">
          <a:avLst/>
        </a:prstGeom>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style>
        <a:lnRef idx="2">
          <a:schemeClr val="accent2">
            <a:shade val="50000"/>
          </a:schemeClr>
        </a:lnRef>
        <a:fillRef idx="1">
          <a:schemeClr val="accent2"/>
        </a:fillRef>
        <a:effectRef idx="0">
          <a:schemeClr val="accent2"/>
        </a:effectRef>
        <a:fontRef idx="minor">
          <a:schemeClr val="lt1"/>
        </a:fontRef>
      </xdr:style>
      <xdr:txBody>
        <a:bodyPr vert="horz" wrap="square" lIns="91440" tIns="45720" rIns="91440" bIns="45720" numCol="1" anchor="ctr" anchorCtr="0" compatLnSpc="1">
          <a:prstTxWarp prst="textNoShape">
            <a:avLst/>
          </a:prstTxWarp>
          <a:spAutoFit/>
        </a:bodyPr>
        <a:lstStyle>
          <a:defPPr>
            <a:defRPr lang="el-G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400" b="1" i="1">
              <a:solidFill>
                <a:schemeClr val="tx1"/>
              </a:solidFill>
            </a:rPr>
            <a:t>K</a:t>
          </a:r>
          <a:r>
            <a:rPr lang="el-GR" sz="1400" b="1" i="1">
              <a:solidFill>
                <a:schemeClr val="tx1"/>
              </a:solidFill>
            </a:rPr>
            <a:t>.</a:t>
          </a:r>
          <a:r>
            <a:rPr lang="en-GB" sz="1400" b="1" i="1">
              <a:solidFill>
                <a:schemeClr val="tx1"/>
              </a:solidFill>
            </a:rPr>
            <a:t>E</a:t>
          </a:r>
          <a:r>
            <a:rPr lang="el-GR" sz="1400" b="1" i="1">
              <a:solidFill>
                <a:schemeClr val="tx1"/>
              </a:solidFill>
            </a:rPr>
            <a:t>.</a:t>
          </a:r>
          <a:r>
            <a:rPr lang="en-GB" sz="1400" b="1" i="1">
              <a:solidFill>
                <a:schemeClr val="tx1"/>
              </a:solidFill>
            </a:rPr>
            <a:t>Y</a:t>
          </a:r>
          <a:r>
            <a:rPr lang="el-GR" sz="1400" b="1" i="1">
              <a:solidFill>
                <a:schemeClr val="tx1"/>
              </a:solidFill>
            </a:rPr>
            <a:t>.</a:t>
          </a:r>
          <a:r>
            <a:rPr lang="en-GB" sz="1400" b="1" i="1">
              <a:solidFill>
                <a:schemeClr val="tx1"/>
              </a:solidFill>
            </a:rPr>
            <a:t>A</a:t>
          </a:r>
          <a:r>
            <a:rPr lang="el-GR" sz="1400" b="1" i="1">
              <a:solidFill>
                <a:schemeClr val="tx1"/>
              </a:solidFill>
            </a:rPr>
            <a:t>.= Υπολειμματική Αξία- (Υπολειμματική Αξία- Αναπόσβεστη) </a:t>
          </a:r>
          <a:r>
            <a:rPr lang="en-GB" sz="1400" b="1" i="1">
              <a:solidFill>
                <a:schemeClr val="tx1"/>
              </a:solidFill>
            </a:rPr>
            <a:t>x</a:t>
          </a:r>
          <a:r>
            <a:rPr lang="el-GR" sz="1400" b="1" i="1">
              <a:solidFill>
                <a:schemeClr val="tx1"/>
              </a:solidFill>
            </a:rPr>
            <a:t>Φ.Σ. </a:t>
          </a:r>
          <a:endParaRPr lang="el-GR" sz="1400">
            <a:solidFill>
              <a:schemeClr val="tx1"/>
            </a:solidFill>
          </a:endParaRPr>
        </a:p>
      </xdr:txBody>
    </xdr:sp>
    <xdr:clientData/>
  </xdr:twoCellAnchor>
  <xdr:twoCellAnchor>
    <xdr:from>
      <xdr:col>6</xdr:col>
      <xdr:colOff>16399</xdr:colOff>
      <xdr:row>41</xdr:row>
      <xdr:rowOff>55825</xdr:rowOff>
    </xdr:from>
    <xdr:to>
      <xdr:col>14</xdr:col>
      <xdr:colOff>88764</xdr:colOff>
      <xdr:row>43</xdr:row>
      <xdr:rowOff>16251</xdr:rowOff>
    </xdr:to>
    <xdr:sp macro="" textlink="">
      <xdr:nvSpPr>
        <xdr:cNvPr id="11" name="Rectangle 10">
          <a:extLst>
            <a:ext uri="{FF2B5EF4-FFF2-40B4-BE49-F238E27FC236}">
              <a16:creationId xmlns:a16="http://schemas.microsoft.com/office/drawing/2014/main" id="{5B6D353F-B3B4-4295-AE64-1C349A172A18}"/>
            </a:ext>
          </a:extLst>
        </xdr:cNvPr>
        <xdr:cNvSpPr/>
      </xdr:nvSpPr>
      <xdr:spPr>
        <a:xfrm>
          <a:off x="6264799" y="8666425"/>
          <a:ext cx="5215865" cy="322376"/>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wrap="square">
          <a:spAutoFit/>
        </a:bodyPr>
        <a:lstStyle>
          <a:defPPr>
            <a:defRPr lang="el-G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l-GR" sz="1400" i="1">
              <a:solidFill>
                <a:schemeClr val="tx1"/>
              </a:solidFill>
              <a:latin typeface="Verdana" panose="020B0604030504040204" pitchFamily="34" charset="0"/>
              <a:ea typeface="MS Mincho" panose="02020609040205080304" pitchFamily="49" charset="-128"/>
              <a:cs typeface="Times New Roman" panose="02020603050405020304" pitchFamily="18" charset="0"/>
            </a:rPr>
            <a:t>Υπολειμματική Αξία –Φορολογική Επιβάρυνση (Φόροι)</a:t>
          </a:r>
          <a:r>
            <a:rPr lang="el-GR" sz="1400">
              <a:solidFill>
                <a:schemeClr val="tx1"/>
              </a:solidFill>
              <a:latin typeface="Verdana" panose="020B0604030504040204" pitchFamily="34" charset="0"/>
              <a:ea typeface="MS Mincho" panose="02020609040205080304" pitchFamily="49" charset="-128"/>
              <a:cs typeface="Times New Roman" panose="02020603050405020304" pitchFamily="18" charset="0"/>
            </a:rPr>
            <a:t> </a:t>
          </a:r>
          <a:endParaRPr lang="el-GR" sz="1400">
            <a:solidFill>
              <a:schemeClr val="tx1"/>
            </a:solidFill>
          </a:endParaRPr>
        </a:p>
      </xdr:txBody>
    </xdr:sp>
    <xdr:clientData/>
  </xdr:twoCellAnchor>
  <xdr:twoCellAnchor>
    <xdr:from>
      <xdr:col>5</xdr:col>
      <xdr:colOff>971549</xdr:colOff>
      <xdr:row>43</xdr:row>
      <xdr:rowOff>99059</xdr:rowOff>
    </xdr:from>
    <xdr:to>
      <xdr:col>14</xdr:col>
      <xdr:colOff>303034</xdr:colOff>
      <xdr:row>46</xdr:row>
      <xdr:rowOff>83285</xdr:rowOff>
    </xdr:to>
    <xdr:sp macro="" textlink="">
      <xdr:nvSpPr>
        <xdr:cNvPr id="12" name="Rectangle 11">
          <a:extLst>
            <a:ext uri="{FF2B5EF4-FFF2-40B4-BE49-F238E27FC236}">
              <a16:creationId xmlns:a16="http://schemas.microsoft.com/office/drawing/2014/main" id="{4C579CA3-1597-4E60-84DA-41705D514FEE}"/>
            </a:ext>
          </a:extLst>
        </xdr:cNvPr>
        <xdr:cNvSpPr/>
      </xdr:nvSpPr>
      <xdr:spPr>
        <a:xfrm>
          <a:off x="6248399" y="9071609"/>
          <a:ext cx="5446535" cy="527151"/>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wrap="square">
          <a:spAutoFit/>
        </a:bodyPr>
        <a:lstStyle>
          <a:defPPr>
            <a:defRPr lang="el-G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just">
            <a:spcAft>
              <a:spcPts val="0"/>
            </a:spcAft>
          </a:pPr>
          <a:r>
            <a:rPr lang="el-GR" sz="1400" i="1">
              <a:solidFill>
                <a:schemeClr val="tx1"/>
              </a:solidFill>
              <a:latin typeface="Verdana" panose="020B0604030504040204" pitchFamily="34" charset="0"/>
              <a:ea typeface="MS Mincho" panose="02020609040205080304" pitchFamily="49" charset="-128"/>
              <a:cs typeface="Times New Roman" panose="02020603050405020304" pitchFamily="18" charset="0"/>
            </a:rPr>
            <a:t>Φορολογική Επιβάρυνση = (Υπολειμματική Αξία -Αναπόσβεστη Αξία) * Φ.Σ.</a:t>
          </a:r>
          <a:endParaRPr lang="el-GR" sz="2400">
            <a:solidFill>
              <a:schemeClr val="tx1"/>
            </a:solidFill>
            <a:effectLst/>
            <a:latin typeface="Arial" panose="020B0604020202020204" pitchFamily="34" charset="0"/>
            <a:ea typeface="MS Mincho" panose="020206090402050803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1937-25A9-4A7B-99A9-A6ECA4167814}">
  <dimension ref="B2:Q65"/>
  <sheetViews>
    <sheetView showGridLines="0" tabSelected="1" zoomScaleNormal="100" workbookViewId="0">
      <selection activeCell="C2" sqref="C2:I2"/>
    </sheetView>
  </sheetViews>
  <sheetFormatPr defaultRowHeight="14.4" x14ac:dyDescent="0.3"/>
  <cols>
    <col min="3" max="3" width="33.21875" customWidth="1"/>
    <col min="4" max="4" width="14.6640625" customWidth="1"/>
    <col min="5" max="5" width="11.21875" bestFit="1" customWidth="1"/>
    <col min="6" max="6" width="14.109375" customWidth="1"/>
    <col min="7" max="8" width="10.88671875" customWidth="1"/>
  </cols>
  <sheetData>
    <row r="2" spans="3:9" ht="63" customHeight="1" x14ac:dyDescent="0.3">
      <c r="C2" s="42" t="s">
        <v>27</v>
      </c>
      <c r="D2" s="42"/>
      <c r="E2" s="42"/>
      <c r="F2" s="42"/>
      <c r="G2" s="42"/>
      <c r="H2" s="42"/>
      <c r="I2" s="42"/>
    </row>
    <row r="4" spans="3:9" x14ac:dyDescent="0.3">
      <c r="C4" s="17"/>
      <c r="D4" s="22">
        <v>1</v>
      </c>
      <c r="E4" s="22">
        <v>2</v>
      </c>
      <c r="F4" s="22">
        <v>3</v>
      </c>
      <c r="G4" s="22">
        <v>4</v>
      </c>
    </row>
    <row r="5" spans="3:9" x14ac:dyDescent="0.3">
      <c r="C5" s="3" t="s">
        <v>14</v>
      </c>
      <c r="D5" s="18">
        <v>50000</v>
      </c>
      <c r="E5" s="18">
        <v>65000</v>
      </c>
      <c r="F5" s="18">
        <v>90000</v>
      </c>
      <c r="G5" s="18">
        <v>0</v>
      </c>
    </row>
    <row r="6" spans="3:9" x14ac:dyDescent="0.3">
      <c r="C6" s="3" t="s">
        <v>25</v>
      </c>
      <c r="D6" s="18">
        <v>20000</v>
      </c>
      <c r="E6" s="18">
        <v>70000</v>
      </c>
      <c r="F6" s="18">
        <v>130000</v>
      </c>
      <c r="G6" s="18">
        <v>240000</v>
      </c>
    </row>
    <row r="8" spans="3:9" x14ac:dyDescent="0.3">
      <c r="C8" s="42" t="s">
        <v>28</v>
      </c>
      <c r="D8" s="42"/>
      <c r="E8" s="42"/>
      <c r="F8" s="42"/>
      <c r="G8" s="42"/>
      <c r="H8" s="42"/>
      <c r="I8" s="42"/>
    </row>
    <row r="9" spans="3:9" x14ac:dyDescent="0.3">
      <c r="C9" s="42"/>
      <c r="D9" s="42"/>
      <c r="E9" s="42"/>
      <c r="F9" s="42"/>
      <c r="G9" s="42"/>
      <c r="H9" s="42"/>
      <c r="I9" s="42"/>
    </row>
    <row r="10" spans="3:9" x14ac:dyDescent="0.3">
      <c r="C10" s="42"/>
      <c r="D10" s="42"/>
      <c r="E10" s="42"/>
      <c r="F10" s="42"/>
      <c r="G10" s="42"/>
      <c r="H10" s="42"/>
      <c r="I10" s="42"/>
    </row>
    <row r="11" spans="3:9" x14ac:dyDescent="0.3">
      <c r="C11" s="42"/>
      <c r="D11" s="42"/>
      <c r="E11" s="42"/>
      <c r="F11" s="42"/>
      <c r="G11" s="42"/>
      <c r="H11" s="42"/>
      <c r="I11" s="42"/>
    </row>
    <row r="12" spans="3:9" x14ac:dyDescent="0.3">
      <c r="C12" s="42"/>
      <c r="D12" s="42"/>
      <c r="E12" s="42"/>
      <c r="F12" s="42"/>
      <c r="G12" s="42"/>
      <c r="H12" s="42"/>
      <c r="I12" s="42"/>
    </row>
    <row r="13" spans="3:9" x14ac:dyDescent="0.3">
      <c r="C13" s="19"/>
      <c r="D13" s="19"/>
      <c r="E13" s="19"/>
      <c r="F13" s="19"/>
      <c r="G13" s="19"/>
      <c r="H13" s="19"/>
      <c r="I13" s="19"/>
    </row>
    <row r="14" spans="3:9" x14ac:dyDescent="0.3">
      <c r="C14" s="20" t="s">
        <v>0</v>
      </c>
      <c r="D14" s="21" t="s">
        <v>1</v>
      </c>
    </row>
    <row r="15" spans="3:9" x14ac:dyDescent="0.3">
      <c r="C15" s="3" t="s">
        <v>2</v>
      </c>
      <c r="D15" s="18">
        <v>35000</v>
      </c>
    </row>
    <row r="16" spans="3:9" x14ac:dyDescent="0.3">
      <c r="C16" s="3" t="s">
        <v>3</v>
      </c>
      <c r="D16" s="18">
        <v>480000</v>
      </c>
    </row>
    <row r="17" spans="3:9" x14ac:dyDescent="0.3">
      <c r="C17" s="3" t="s">
        <v>26</v>
      </c>
      <c r="D17" s="18">
        <v>400000</v>
      </c>
    </row>
    <row r="18" spans="3:9" x14ac:dyDescent="0.3">
      <c r="C18" s="3" t="s">
        <v>5</v>
      </c>
      <c r="D18" s="18">
        <v>40000</v>
      </c>
    </row>
    <row r="19" spans="3:9" x14ac:dyDescent="0.3">
      <c r="C19" s="23" t="s">
        <v>6</v>
      </c>
      <c r="D19" s="24">
        <f>SUM(D15:D18)</f>
        <v>955000</v>
      </c>
    </row>
    <row r="21" spans="3:9" x14ac:dyDescent="0.3">
      <c r="C21" s="3" t="s">
        <v>30</v>
      </c>
      <c r="D21" s="9">
        <v>0.2</v>
      </c>
    </row>
    <row r="22" spans="3:9" x14ac:dyDescent="0.3">
      <c r="C22" s="3" t="s">
        <v>31</v>
      </c>
      <c r="D22" s="9">
        <v>0.3</v>
      </c>
    </row>
    <row r="23" spans="3:9" x14ac:dyDescent="0.3">
      <c r="C23" s="3" t="s">
        <v>9</v>
      </c>
      <c r="D23" s="9">
        <v>0.25</v>
      </c>
    </row>
    <row r="25" spans="3:9" ht="40.200000000000003" customHeight="1" x14ac:dyDescent="0.3">
      <c r="C25" s="43" t="s">
        <v>29</v>
      </c>
      <c r="D25" s="43"/>
      <c r="E25" s="43"/>
      <c r="F25" s="43"/>
      <c r="G25" s="43"/>
      <c r="H25" s="43"/>
      <c r="I25" s="43"/>
    </row>
    <row r="26" spans="3:9" ht="33" customHeight="1" x14ac:dyDescent="0.3">
      <c r="C26" s="43"/>
      <c r="D26" s="43"/>
      <c r="E26" s="43"/>
      <c r="F26" s="43"/>
      <c r="G26" s="43"/>
      <c r="H26" s="43"/>
      <c r="I26" s="43"/>
    </row>
    <row r="28" spans="3:9" x14ac:dyDescent="0.3">
      <c r="C28" s="1" t="s">
        <v>0</v>
      </c>
      <c r="D28" s="2" t="s">
        <v>1</v>
      </c>
    </row>
    <row r="29" spans="3:9" x14ac:dyDescent="0.3">
      <c r="C29" s="3" t="s">
        <v>2</v>
      </c>
      <c r="D29" s="4">
        <v>35000</v>
      </c>
    </row>
    <row r="30" spans="3:9" x14ac:dyDescent="0.3">
      <c r="C30" s="3" t="s">
        <v>3</v>
      </c>
      <c r="D30" s="4">
        <v>480000</v>
      </c>
    </row>
    <row r="31" spans="3:9" x14ac:dyDescent="0.3">
      <c r="C31" s="3" t="s">
        <v>4</v>
      </c>
      <c r="D31" s="4">
        <v>400000</v>
      </c>
    </row>
    <row r="32" spans="3:9" x14ac:dyDescent="0.3">
      <c r="C32" s="3" t="s">
        <v>5</v>
      </c>
      <c r="D32" s="4">
        <v>40000</v>
      </c>
    </row>
    <row r="33" spans="2:17" x14ac:dyDescent="0.3">
      <c r="C33" s="5" t="s">
        <v>6</v>
      </c>
      <c r="D33" s="6">
        <v>955000</v>
      </c>
    </row>
    <row r="34" spans="2:17" x14ac:dyDescent="0.3">
      <c r="C34" s="25"/>
      <c r="D34" s="26"/>
    </row>
    <row r="35" spans="2:17" x14ac:dyDescent="0.3">
      <c r="C35" s="25"/>
      <c r="D35" s="26"/>
    </row>
    <row r="36" spans="2:17" x14ac:dyDescent="0.3">
      <c r="B36" s="25" t="s">
        <v>32</v>
      </c>
      <c r="C36" s="25"/>
      <c r="D36" s="26"/>
    </row>
    <row r="37" spans="2:17" x14ac:dyDescent="0.3">
      <c r="B37" s="27"/>
      <c r="C37" s="28"/>
      <c r="D37" s="29"/>
      <c r="E37" s="28"/>
      <c r="F37" s="28"/>
      <c r="G37" s="28"/>
      <c r="H37" s="28"/>
      <c r="I37" s="28"/>
      <c r="J37" s="28"/>
      <c r="K37" s="28"/>
      <c r="L37" s="28"/>
      <c r="M37" s="28"/>
      <c r="N37" s="28"/>
      <c r="O37" s="28"/>
      <c r="P37" s="28"/>
      <c r="Q37" s="30"/>
    </row>
    <row r="38" spans="2:17" x14ac:dyDescent="0.3">
      <c r="B38" s="31"/>
      <c r="Q38" s="32"/>
    </row>
    <row r="39" spans="2:17" x14ac:dyDescent="0.3">
      <c r="B39" s="31"/>
      <c r="C39" s="37" t="s">
        <v>7</v>
      </c>
      <c r="D39" s="7">
        <f>(D33-D31)*20%</f>
        <v>111000</v>
      </c>
      <c r="E39" s="36"/>
      <c r="Q39" s="32"/>
    </row>
    <row r="40" spans="2:17" x14ac:dyDescent="0.3">
      <c r="B40" s="31"/>
      <c r="C40" s="37" t="s">
        <v>8</v>
      </c>
      <c r="D40" s="38">
        <f>(D39+D31)*1.3</f>
        <v>664300</v>
      </c>
      <c r="E40" s="36"/>
      <c r="Q40" s="32"/>
    </row>
    <row r="41" spans="2:17" x14ac:dyDescent="0.3">
      <c r="B41" s="31"/>
      <c r="Q41" s="32"/>
    </row>
    <row r="42" spans="2:17" x14ac:dyDescent="0.3">
      <c r="B42" s="31"/>
      <c r="C42" s="37" t="s">
        <v>9</v>
      </c>
      <c r="D42" s="9">
        <v>0.25</v>
      </c>
      <c r="Q42" s="32"/>
    </row>
    <row r="43" spans="2:17" x14ac:dyDescent="0.3">
      <c r="B43" s="31"/>
      <c r="Q43" s="32"/>
    </row>
    <row r="44" spans="2:17" x14ac:dyDescent="0.3">
      <c r="B44" s="31"/>
      <c r="C44" s="44" t="s">
        <v>10</v>
      </c>
      <c r="D44" s="44"/>
      <c r="Q44" s="32"/>
    </row>
    <row r="45" spans="2:17" x14ac:dyDescent="0.3">
      <c r="B45" s="31"/>
      <c r="C45" s="40" t="s">
        <v>11</v>
      </c>
      <c r="D45" s="41"/>
      <c r="E45" s="39"/>
      <c r="Q45" s="32"/>
    </row>
    <row r="46" spans="2:17" x14ac:dyDescent="0.3">
      <c r="B46" s="31"/>
      <c r="C46" s="3" t="s">
        <v>12</v>
      </c>
      <c r="D46" s="9">
        <v>0.06</v>
      </c>
      <c r="E46" s="39"/>
      <c r="Q46" s="32"/>
    </row>
    <row r="47" spans="2:17" x14ac:dyDescent="0.3">
      <c r="B47" s="31"/>
      <c r="C47" s="3" t="s">
        <v>13</v>
      </c>
      <c r="D47" s="10">
        <v>4.4999999999999998E-2</v>
      </c>
      <c r="E47" s="39"/>
      <c r="Q47" s="32"/>
    </row>
    <row r="48" spans="2:17" x14ac:dyDescent="0.3">
      <c r="B48" s="31"/>
      <c r="Q48" s="32"/>
    </row>
    <row r="49" spans="2:17" x14ac:dyDescent="0.3">
      <c r="B49" s="31"/>
      <c r="Q49" s="32"/>
    </row>
    <row r="50" spans="2:17" x14ac:dyDescent="0.3">
      <c r="B50" s="31"/>
      <c r="D50" s="1">
        <v>0</v>
      </c>
      <c r="E50" s="1">
        <v>1</v>
      </c>
      <c r="F50" s="1">
        <v>2</v>
      </c>
      <c r="G50" s="1">
        <v>3</v>
      </c>
      <c r="H50" s="1">
        <v>4</v>
      </c>
      <c r="Q50" s="32"/>
    </row>
    <row r="51" spans="2:17" x14ac:dyDescent="0.3">
      <c r="B51" s="31"/>
      <c r="C51" s="3" t="s">
        <v>14</v>
      </c>
      <c r="D51" s="8">
        <v>0</v>
      </c>
      <c r="E51" s="8">
        <v>50000</v>
      </c>
      <c r="F51" s="8">
        <v>65000</v>
      </c>
      <c r="G51" s="8">
        <v>90000</v>
      </c>
      <c r="H51" s="8">
        <v>0</v>
      </c>
      <c r="Q51" s="32"/>
    </row>
    <row r="52" spans="2:17" x14ac:dyDescent="0.3">
      <c r="B52" s="31"/>
      <c r="C52" s="3" t="s">
        <v>15</v>
      </c>
      <c r="D52" s="8">
        <v>0</v>
      </c>
      <c r="E52" s="8">
        <v>20000</v>
      </c>
      <c r="F52" s="8">
        <v>70000</v>
      </c>
      <c r="G52" s="8">
        <v>130000</v>
      </c>
      <c r="H52" s="8">
        <v>240000</v>
      </c>
      <c r="Q52" s="32"/>
    </row>
    <row r="53" spans="2:17" x14ac:dyDescent="0.3">
      <c r="B53" s="31"/>
      <c r="C53" s="3" t="s">
        <v>16</v>
      </c>
      <c r="D53" s="3"/>
      <c r="E53" s="8">
        <f>E52*$D$42</f>
        <v>5000</v>
      </c>
      <c r="F53" s="8">
        <f t="shared" ref="F53:H53" si="0">F52*$D$42</f>
        <v>17500</v>
      </c>
      <c r="G53" s="8">
        <f t="shared" si="0"/>
        <v>32500</v>
      </c>
      <c r="H53" s="8">
        <f t="shared" si="0"/>
        <v>60000</v>
      </c>
      <c r="Q53" s="32"/>
    </row>
    <row r="54" spans="2:17" x14ac:dyDescent="0.3">
      <c r="B54" s="31"/>
      <c r="C54" s="3" t="s">
        <v>17</v>
      </c>
      <c r="D54" s="3"/>
      <c r="E54" s="8">
        <f>E51-D51</f>
        <v>50000</v>
      </c>
      <c r="F54" s="8">
        <f t="shared" ref="F54:H54" si="1">F51-E51</f>
        <v>15000</v>
      </c>
      <c r="G54" s="8">
        <f t="shared" si="1"/>
        <v>25000</v>
      </c>
      <c r="H54" s="8">
        <f t="shared" si="1"/>
        <v>-90000</v>
      </c>
      <c r="Q54" s="32"/>
    </row>
    <row r="55" spans="2:17" x14ac:dyDescent="0.3">
      <c r="B55" s="31"/>
      <c r="C55" s="3" t="s">
        <v>18</v>
      </c>
      <c r="D55" s="3"/>
      <c r="E55" s="8">
        <f>$D$39</f>
        <v>111000</v>
      </c>
      <c r="F55" s="8">
        <f t="shared" ref="F55:H55" si="2">$D$39</f>
        <v>111000</v>
      </c>
      <c r="G55" s="8">
        <f t="shared" si="2"/>
        <v>111000</v>
      </c>
      <c r="H55" s="8">
        <f t="shared" si="2"/>
        <v>111000</v>
      </c>
      <c r="Q55" s="32"/>
    </row>
    <row r="56" spans="2:17" x14ac:dyDescent="0.3">
      <c r="B56" s="31"/>
      <c r="C56" s="3" t="s">
        <v>0</v>
      </c>
      <c r="D56" s="4">
        <f>-D33</f>
        <v>-955000</v>
      </c>
      <c r="E56" s="3"/>
      <c r="F56" s="3"/>
      <c r="G56" s="3"/>
      <c r="H56" s="3"/>
      <c r="Q56" s="32"/>
    </row>
    <row r="57" spans="2:17" x14ac:dyDescent="0.3">
      <c r="B57" s="31"/>
      <c r="C57" s="3" t="s">
        <v>19</v>
      </c>
      <c r="D57" s="3"/>
      <c r="E57" s="3"/>
      <c r="F57" s="3"/>
      <c r="G57" s="3"/>
      <c r="H57" s="8">
        <f>D40</f>
        <v>664300</v>
      </c>
      <c r="Q57" s="32"/>
    </row>
    <row r="58" spans="2:17" x14ac:dyDescent="0.3">
      <c r="B58" s="31"/>
      <c r="C58" s="11" t="s">
        <v>20</v>
      </c>
      <c r="D58" s="12">
        <f>D56</f>
        <v>-955000</v>
      </c>
      <c r="E58" s="12">
        <f>E52+E55-E53-E54</f>
        <v>76000</v>
      </c>
      <c r="F58" s="12">
        <f t="shared" ref="F58:G58" si="3">F52+F55-F53-F54</f>
        <v>148500</v>
      </c>
      <c r="G58" s="12">
        <f t="shared" si="3"/>
        <v>183500</v>
      </c>
      <c r="H58" s="12">
        <f>H52+H55-H53-H54+H57</f>
        <v>1045300</v>
      </c>
      <c r="Q58" s="32"/>
    </row>
    <row r="59" spans="2:17" x14ac:dyDescent="0.3">
      <c r="B59" s="31"/>
      <c r="C59" s="11" t="s">
        <v>21</v>
      </c>
      <c r="D59" s="12">
        <f>D58</f>
        <v>-955000</v>
      </c>
      <c r="E59" s="12">
        <f>E58/(1+$D$47)^E50</f>
        <v>72727.272727272735</v>
      </c>
      <c r="F59" s="12">
        <f t="shared" ref="F59:H59" si="4">F58/(1+$D$47)^F50</f>
        <v>135985.89775875097</v>
      </c>
      <c r="G59" s="12">
        <f t="shared" si="4"/>
        <v>160800.42684407588</v>
      </c>
      <c r="H59" s="12">
        <f t="shared" si="4"/>
        <v>876548.17245798756</v>
      </c>
      <c r="Q59" s="32"/>
    </row>
    <row r="60" spans="2:17" x14ac:dyDescent="0.3">
      <c r="B60" s="31"/>
      <c r="C60" s="13" t="s">
        <v>22</v>
      </c>
      <c r="D60" s="14">
        <f>SUM(D59:H59)</f>
        <v>291061.76978808711</v>
      </c>
      <c r="Q60" s="32"/>
    </row>
    <row r="61" spans="2:17" x14ac:dyDescent="0.3">
      <c r="B61" s="31"/>
      <c r="Q61" s="32"/>
    </row>
    <row r="62" spans="2:17" x14ac:dyDescent="0.3">
      <c r="B62" s="31"/>
      <c r="C62" s="15" t="s">
        <v>23</v>
      </c>
      <c r="D62" s="16">
        <f>-D59+D60</f>
        <v>1246061.7697880871</v>
      </c>
      <c r="Q62" s="32"/>
    </row>
    <row r="63" spans="2:17" x14ac:dyDescent="0.3">
      <c r="B63" s="31"/>
      <c r="C63" s="15" t="s">
        <v>24</v>
      </c>
      <c r="D63" s="16">
        <f>D60</f>
        <v>291061.76978808711</v>
      </c>
      <c r="Q63" s="32"/>
    </row>
    <row r="64" spans="2:17" x14ac:dyDescent="0.3">
      <c r="B64" s="31"/>
      <c r="Q64" s="32"/>
    </row>
    <row r="65" spans="2:17" x14ac:dyDescent="0.3">
      <c r="B65" s="33"/>
      <c r="C65" s="34"/>
      <c r="D65" s="34"/>
      <c r="E65" s="34"/>
      <c r="F65" s="34"/>
      <c r="G65" s="34"/>
      <c r="H65" s="34"/>
      <c r="I65" s="34"/>
      <c r="J65" s="34"/>
      <c r="K65" s="34"/>
      <c r="L65" s="34"/>
      <c r="M65" s="34"/>
      <c r="N65" s="34"/>
      <c r="O65" s="34"/>
      <c r="P65" s="34"/>
      <c r="Q65" s="35"/>
    </row>
  </sheetData>
  <mergeCells count="5">
    <mergeCell ref="C45:D45"/>
    <mergeCell ref="C2:I2"/>
    <mergeCell ref="C8:I12"/>
    <mergeCell ref="C25:I26"/>
    <mergeCell ref="C44:D4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CS_7</vt:lpstr>
    </vt:vector>
  </TitlesOfParts>
  <Company>Grant Thornton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Moratis</dc:creator>
  <cp:lastModifiedBy>George Moratis</cp:lastModifiedBy>
  <dcterms:created xsi:type="dcterms:W3CDTF">2023-07-04T06:00:18Z</dcterms:created>
  <dcterms:modified xsi:type="dcterms:W3CDTF">2023-07-06T14:53:24Z</dcterms:modified>
</cp:coreProperties>
</file>