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4826BE9E-6027-481E-B09C-7D8531EE06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S_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2" l="1"/>
  <c r="L29" i="2" s="1"/>
  <c r="L26" i="2"/>
  <c r="D26" i="2"/>
  <c r="O17" i="2"/>
  <c r="M17" i="2"/>
  <c r="L18" i="2"/>
  <c r="L19" i="2"/>
  <c r="L20" i="2"/>
  <c r="L21" i="2"/>
  <c r="L22" i="2"/>
  <c r="L23" i="2"/>
  <c r="L24" i="2"/>
  <c r="L17" i="2"/>
  <c r="D27" i="2"/>
  <c r="D28" i="2" s="1"/>
  <c r="G17" i="2"/>
  <c r="E17" i="2"/>
  <c r="D18" i="2"/>
  <c r="D19" i="2"/>
  <c r="D20" i="2"/>
  <c r="D21" i="2"/>
  <c r="D22" i="2"/>
  <c r="D23" i="2"/>
  <c r="D24" i="2"/>
  <c r="D17" i="2"/>
  <c r="N17" i="2" l="1"/>
  <c r="P17" i="2" s="1"/>
  <c r="D29" i="2"/>
  <c r="F17" i="2"/>
  <c r="H17" i="2" s="1"/>
  <c r="L28" i="2"/>
  <c r="C36" i="2"/>
  <c r="K18" i="2"/>
  <c r="C18" i="2"/>
  <c r="D36" i="2" l="1"/>
  <c r="K19" i="2"/>
  <c r="K20" i="2" s="1"/>
  <c r="O18" i="2"/>
  <c r="M18" i="2"/>
  <c r="N18" i="2" s="1"/>
  <c r="C37" i="2"/>
  <c r="G18" i="2"/>
  <c r="E18" i="2"/>
  <c r="F18" i="2" s="1"/>
  <c r="E36" i="2"/>
  <c r="H18" i="2"/>
  <c r="I18" i="2" s="1"/>
  <c r="C19" i="2"/>
  <c r="D34" i="2" l="1"/>
  <c r="D37" i="2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P18" i="2"/>
  <c r="G19" i="2"/>
  <c r="E19" i="2"/>
  <c r="F19" i="2" s="1"/>
  <c r="M20" i="2"/>
  <c r="N20" i="2" s="1"/>
  <c r="O20" i="2"/>
  <c r="M19" i="2"/>
  <c r="N19" i="2" s="1"/>
  <c r="O19" i="2"/>
  <c r="C38" i="2"/>
  <c r="C20" i="2"/>
  <c r="H19" i="2"/>
  <c r="K21" i="2"/>
  <c r="Q18" i="2" l="1"/>
  <c r="E34" i="2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P20" i="2"/>
  <c r="Q20" i="2" s="1"/>
  <c r="G20" i="2"/>
  <c r="E20" i="2"/>
  <c r="F20" i="2" s="1"/>
  <c r="M21" i="2"/>
  <c r="N21" i="2" s="1"/>
  <c r="O21" i="2"/>
  <c r="P19" i="2"/>
  <c r="Q19" i="2" s="1"/>
  <c r="I19" i="2"/>
  <c r="C39" i="2"/>
  <c r="C21" i="2"/>
  <c r="K22" i="2"/>
  <c r="H20" i="2" l="1"/>
  <c r="I20" i="2" s="1"/>
  <c r="O22" i="2"/>
  <c r="M22" i="2"/>
  <c r="N22" i="2" s="1"/>
  <c r="E21" i="2"/>
  <c r="F21" i="2" s="1"/>
  <c r="G21" i="2"/>
  <c r="P21" i="2"/>
  <c r="Q21" i="2" s="1"/>
  <c r="C22" i="2"/>
  <c r="H21" i="2"/>
  <c r="C40" i="2"/>
  <c r="K23" i="2"/>
  <c r="M23" i="2" l="1"/>
  <c r="N23" i="2" s="1"/>
  <c r="O23" i="2"/>
  <c r="G22" i="2"/>
  <c r="E22" i="2"/>
  <c r="F22" i="2" s="1"/>
  <c r="P22" i="2"/>
  <c r="Q22" i="2" s="1"/>
  <c r="I21" i="2"/>
  <c r="C23" i="2"/>
  <c r="C41" i="2"/>
  <c r="K24" i="2"/>
  <c r="O24" i="2" l="1"/>
  <c r="M24" i="2"/>
  <c r="N24" i="2" s="1"/>
  <c r="E23" i="2"/>
  <c r="F23" i="2" s="1"/>
  <c r="G23" i="2"/>
  <c r="P23" i="2"/>
  <c r="Q23" i="2" s="1"/>
  <c r="C24" i="2"/>
  <c r="C42" i="2"/>
  <c r="H22" i="2"/>
  <c r="P24" i="2" l="1"/>
  <c r="Q24" i="2" s="1"/>
  <c r="G24" i="2"/>
  <c r="E24" i="2"/>
  <c r="F24" i="2" s="1"/>
  <c r="H23" i="2"/>
  <c r="I22" i="2"/>
  <c r="C43" i="2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I23" i="2" l="1"/>
  <c r="H24" i="2"/>
  <c r="I24" i="2" s="1"/>
</calcChain>
</file>

<file path=xl/sharedStrings.xml><?xml version="1.0" encoding="utf-8"?>
<sst xmlns="http://schemas.openxmlformats.org/spreadsheetml/2006/main" count="42" uniqueCount="24">
  <si>
    <t>Quantity</t>
  </si>
  <si>
    <t>FC</t>
  </si>
  <si>
    <t>TVC</t>
  </si>
  <si>
    <t>TC</t>
  </si>
  <si>
    <t>S</t>
  </si>
  <si>
    <t>Op. Profit</t>
  </si>
  <si>
    <t>CM</t>
  </si>
  <si>
    <t>Μετ. Κόστος / μνδ. (VC)</t>
  </si>
  <si>
    <t>Σταθερό Κόστος (FC)</t>
  </si>
  <si>
    <t>Τιμή Πώλησης/ μνδ. (P)</t>
  </si>
  <si>
    <t>Παρ/γική Δυν/τητα (Q')</t>
  </si>
  <si>
    <t>Costs</t>
  </si>
  <si>
    <t>Revenues</t>
  </si>
  <si>
    <t>Contribution Margin Ratio</t>
  </si>
  <si>
    <t>Νεκρό Σημείο (σε Q)</t>
  </si>
  <si>
    <t>Νεκρό Σημείο (σε S)</t>
  </si>
  <si>
    <t>Νεκρό Σημείο (σε Q')</t>
  </si>
  <si>
    <t>Ανάλυση Καμπυλών Λειτουργικής Κερδοφορίας</t>
  </si>
  <si>
    <t xml:space="preserve">Η εταιρεία CORTES έχει μεγαλύτερο περιθώριο κέρδους αλλά λόγω υψηλότερων δαπανών το επίπεδο των πωλήσεων που πρέπει να φθάσει για να σταματήσει να έχει ζημιές είναι υψηλό. 
Η Εταιρεία FIRDYS είναι ποιο ευέλικτη, αφού χρειάζεται να πετύχει λιγότερες πωλήσεις για να σταματήσει να έχει ζημιές αλλά ο ρυθμός αύξησης της κερδοφορίας είναι μικρότερος από τη CORTES.  </t>
  </si>
  <si>
    <t>Συμπεράσματα</t>
  </si>
  <si>
    <t>Εταιρεία Α</t>
  </si>
  <si>
    <t>Εταιρεία Β</t>
  </si>
  <si>
    <t>Op. Profit_Α</t>
  </si>
  <si>
    <t>Op. Profit_Β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</si>
</sst>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5" fontId="0" fillId="0" borderId="1" xfId="0" applyNumberFormat="1" applyBorder="1"/>
    <xf numFmtId="3" fontId="0" fillId="0" borderId="1" xfId="1" applyNumberFormat="1" applyFont="1" applyBorder="1" applyAlignment="1">
      <alignment horizontal="center"/>
    </xf>
    <xf numFmtId="9" fontId="0" fillId="0" borderId="2" xfId="2" applyFont="1" applyBorder="1"/>
    <xf numFmtId="3" fontId="0" fillId="0" borderId="2" xfId="0" applyNumberFormat="1" applyBorder="1"/>
    <xf numFmtId="3" fontId="0" fillId="0" borderId="3" xfId="0" applyNumberFormat="1" applyBorder="1"/>
    <xf numFmtId="9" fontId="0" fillId="0" borderId="3" xfId="2" applyFont="1" applyBorder="1"/>
    <xf numFmtId="0" fontId="0" fillId="0" borderId="0" xfId="0" applyAlignment="1">
      <alignment horizontal="center"/>
    </xf>
    <xf numFmtId="165" fontId="4" fillId="0" borderId="1" xfId="0" applyNumberFormat="1" applyFont="1" applyBorder="1"/>
    <xf numFmtId="3" fontId="0" fillId="5" borderId="1" xfId="1" applyNumberFormat="1" applyFont="1" applyFill="1" applyBorder="1" applyAlignment="1">
      <alignment horizontal="center"/>
    </xf>
    <xf numFmtId="165" fontId="0" fillId="0" borderId="2" xfId="0" applyNumberFormat="1" applyBorder="1"/>
    <xf numFmtId="165" fontId="0" fillId="0" borderId="3" xfId="0" applyNumberFormat="1" applyBorder="1"/>
    <xf numFmtId="165" fontId="0" fillId="6" borderId="1" xfId="0" applyNumberFormat="1" applyFill="1" applyBorder="1"/>
    <xf numFmtId="165" fontId="4" fillId="6" borderId="1" xfId="0" applyNumberFormat="1" applyFont="1" applyFill="1" applyBorder="1"/>
    <xf numFmtId="3" fontId="0" fillId="6" borderId="1" xfId="1" applyNumberFormat="1" applyFont="1" applyFill="1" applyBorder="1" applyAlignment="1">
      <alignment horizontal="center"/>
    </xf>
    <xf numFmtId="3" fontId="0" fillId="0" borderId="1" xfId="1" applyNumberFormat="1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center"/>
    </xf>
    <xf numFmtId="0" fontId="0" fillId="0" borderId="9" xfId="0" applyBorder="1"/>
    <xf numFmtId="165" fontId="3" fillId="0" borderId="0" xfId="0" applyNumberFormat="1" applyFont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" fillId="0" borderId="0" xfId="0" applyFont="1"/>
    <xf numFmtId="3" fontId="0" fillId="0" borderId="13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3" fontId="5" fillId="10" borderId="13" xfId="0" applyNumberFormat="1" applyFont="1" applyFill="1" applyBorder="1" applyAlignment="1">
      <alignment horizontal="center"/>
    </xf>
    <xf numFmtId="165" fontId="5" fillId="10" borderId="13" xfId="0" applyNumberFormat="1" applyFont="1" applyFill="1" applyBorder="1" applyAlignment="1">
      <alignment horizontal="center"/>
    </xf>
    <xf numFmtId="0" fontId="4" fillId="7" borderId="0" xfId="0" applyFont="1" applyFill="1" applyAlignment="1">
      <alignment horizontal="left"/>
    </xf>
    <xf numFmtId="0" fontId="6" fillId="9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1" fillId="8" borderId="0" xfId="0" applyFont="1" applyFill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CS_1!$D$35</c:f>
              <c:strCache>
                <c:ptCount val="1"/>
                <c:pt idx="0">
                  <c:v>Op. Profit_Α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CS_1!$C$36:$C$59</c:f>
              <c:numCache>
                <c:formatCode>#,##0</c:formatCode>
                <c:ptCount val="24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  <c:pt idx="18">
                  <c:v>36000</c:v>
                </c:pt>
                <c:pt idx="19">
                  <c:v>38000</c:v>
                </c:pt>
                <c:pt idx="20">
                  <c:v>40000</c:v>
                </c:pt>
                <c:pt idx="21">
                  <c:v>42000</c:v>
                </c:pt>
                <c:pt idx="22">
                  <c:v>44000</c:v>
                </c:pt>
                <c:pt idx="23">
                  <c:v>46000</c:v>
                </c:pt>
              </c:numCache>
            </c:numRef>
          </c:cat>
          <c:val>
            <c:numRef>
              <c:f>CS_1!$D$36:$D$59</c:f>
              <c:numCache>
                <c:formatCode>#,##0\ "€"</c:formatCode>
                <c:ptCount val="24"/>
                <c:pt idx="0">
                  <c:v>-60000</c:v>
                </c:pt>
                <c:pt idx="1">
                  <c:v>-48000</c:v>
                </c:pt>
                <c:pt idx="2">
                  <c:v>-36000</c:v>
                </c:pt>
                <c:pt idx="3">
                  <c:v>-24000</c:v>
                </c:pt>
                <c:pt idx="4">
                  <c:v>-12000</c:v>
                </c:pt>
                <c:pt idx="5">
                  <c:v>0</c:v>
                </c:pt>
                <c:pt idx="6">
                  <c:v>12000</c:v>
                </c:pt>
                <c:pt idx="7">
                  <c:v>24000</c:v>
                </c:pt>
                <c:pt idx="8">
                  <c:v>36000</c:v>
                </c:pt>
                <c:pt idx="9">
                  <c:v>48000</c:v>
                </c:pt>
                <c:pt idx="10">
                  <c:v>60000</c:v>
                </c:pt>
                <c:pt idx="11">
                  <c:v>72000</c:v>
                </c:pt>
                <c:pt idx="12">
                  <c:v>84000</c:v>
                </c:pt>
                <c:pt idx="13">
                  <c:v>96000</c:v>
                </c:pt>
                <c:pt idx="14">
                  <c:v>108000</c:v>
                </c:pt>
                <c:pt idx="15">
                  <c:v>120000</c:v>
                </c:pt>
                <c:pt idx="16">
                  <c:v>132000</c:v>
                </c:pt>
                <c:pt idx="17">
                  <c:v>144000</c:v>
                </c:pt>
                <c:pt idx="18">
                  <c:v>156000</c:v>
                </c:pt>
                <c:pt idx="19">
                  <c:v>168000</c:v>
                </c:pt>
                <c:pt idx="20">
                  <c:v>180000</c:v>
                </c:pt>
                <c:pt idx="21">
                  <c:v>192000</c:v>
                </c:pt>
                <c:pt idx="22">
                  <c:v>204000</c:v>
                </c:pt>
                <c:pt idx="23">
                  <c:v>216000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E-4381-8CAD-7C83C348B411}"/>
            </c:ext>
          </c:extLst>
        </c:ser>
        <c:ser>
          <c:idx val="1"/>
          <c:order val="1"/>
          <c:tx>
            <c:strRef>
              <c:f>CS_1!$E$35</c:f>
              <c:strCache>
                <c:ptCount val="1"/>
                <c:pt idx="0">
                  <c:v>Op. Profit_Β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CS_1!$C$36:$C$59</c:f>
              <c:numCache>
                <c:formatCode>#,##0</c:formatCode>
                <c:ptCount val="24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  <c:pt idx="18">
                  <c:v>36000</c:v>
                </c:pt>
                <c:pt idx="19">
                  <c:v>38000</c:v>
                </c:pt>
                <c:pt idx="20">
                  <c:v>40000</c:v>
                </c:pt>
                <c:pt idx="21">
                  <c:v>42000</c:v>
                </c:pt>
                <c:pt idx="22">
                  <c:v>44000</c:v>
                </c:pt>
                <c:pt idx="23">
                  <c:v>46000</c:v>
                </c:pt>
              </c:numCache>
            </c:numRef>
          </c:cat>
          <c:val>
            <c:numRef>
              <c:f>CS_1!$E$36:$E$59</c:f>
              <c:numCache>
                <c:formatCode>#,##0\ "€"</c:formatCode>
                <c:ptCount val="24"/>
                <c:pt idx="0">
                  <c:v>-30000</c:v>
                </c:pt>
                <c:pt idx="1">
                  <c:v>-20000</c:v>
                </c:pt>
                <c:pt idx="2">
                  <c:v>-10000</c:v>
                </c:pt>
                <c:pt idx="3">
                  <c:v>0</c:v>
                </c:pt>
                <c:pt idx="4">
                  <c:v>10000</c:v>
                </c:pt>
                <c:pt idx="5">
                  <c:v>20000</c:v>
                </c:pt>
                <c:pt idx="6">
                  <c:v>30000</c:v>
                </c:pt>
                <c:pt idx="7">
                  <c:v>40000</c:v>
                </c:pt>
                <c:pt idx="8">
                  <c:v>50000</c:v>
                </c:pt>
                <c:pt idx="9">
                  <c:v>60000</c:v>
                </c:pt>
                <c:pt idx="10">
                  <c:v>70000</c:v>
                </c:pt>
                <c:pt idx="11">
                  <c:v>80000</c:v>
                </c:pt>
                <c:pt idx="12">
                  <c:v>90000</c:v>
                </c:pt>
                <c:pt idx="13">
                  <c:v>100000</c:v>
                </c:pt>
                <c:pt idx="14">
                  <c:v>110000</c:v>
                </c:pt>
                <c:pt idx="15">
                  <c:v>120000</c:v>
                </c:pt>
                <c:pt idx="16">
                  <c:v>130000</c:v>
                </c:pt>
                <c:pt idx="17">
                  <c:v>140000</c:v>
                </c:pt>
                <c:pt idx="18">
                  <c:v>150000</c:v>
                </c:pt>
                <c:pt idx="19">
                  <c:v>160000</c:v>
                </c:pt>
                <c:pt idx="20">
                  <c:v>170000</c:v>
                </c:pt>
                <c:pt idx="21">
                  <c:v>180000</c:v>
                </c:pt>
                <c:pt idx="22">
                  <c:v>190000</c:v>
                </c:pt>
                <c:pt idx="23">
                  <c:v>200000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E-4381-8CAD-7C83C348B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505775"/>
        <c:axId val="1929298399"/>
      </c:lineChart>
      <c:catAx>
        <c:axId val="1016505775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929298399"/>
        <c:crosses val="autoZero"/>
        <c:auto val="1"/>
        <c:lblAlgn val="ctr"/>
        <c:lblOffset val="100"/>
        <c:noMultiLvlLbl val="0"/>
      </c:catAx>
      <c:valAx>
        <c:axId val="192929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016505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320040</xdr:colOff>
      <xdr:row>2</xdr:row>
      <xdr:rowOff>112295</xdr:rowOff>
    </xdr:from>
    <xdr:to>
      <xdr:col>8</xdr:col>
      <xdr:colOff>472434</xdr:colOff>
      <xdr:row>8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646BAC-2B0A-412C-B0F5-B0EFBEB77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2302" b="46487"/>
        <a:stretch/>
      </xdr:blipFill>
      <xdr:spPr>
        <a:xfrm>
          <a:off x="320040" y="1772653"/>
          <a:ext cx="6813642" cy="1025090"/>
        </a:xfrm>
        <a:prstGeom prst="rect">
          <a:avLst/>
        </a:prstGeom>
      </xdr:spPr>
    </xdr:pic>
    <xdr:clientData/>
  </xdr:twoCellAnchor>
  <xdr:twoCellAnchor editAs="oneCell">
    <xdr:from>
      <xdr:col>9</xdr:col>
      <xdr:colOff>335280</xdr:colOff>
      <xdr:row>2</xdr:row>
      <xdr:rowOff>99860</xdr:rowOff>
    </xdr:from>
    <xdr:to>
      <xdr:col>16</xdr:col>
      <xdr:colOff>212321</xdr:colOff>
      <xdr:row>8</xdr:row>
      <xdr:rowOff>30479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134492-A144-47D8-A1F3-33673092A6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412" b="73454"/>
        <a:stretch/>
      </xdr:blipFill>
      <xdr:spPr>
        <a:xfrm>
          <a:off x="6964680" y="99860"/>
          <a:ext cx="6542299" cy="1027899"/>
        </a:xfrm>
        <a:prstGeom prst="rect">
          <a:avLst/>
        </a:prstGeom>
      </xdr:spPr>
    </xdr:pic>
    <xdr:clientData/>
  </xdr:twoCellAnchor>
  <xdr:twoCellAnchor>
    <xdr:from>
      <xdr:col>5</xdr:col>
      <xdr:colOff>227178</xdr:colOff>
      <xdr:row>34</xdr:row>
      <xdr:rowOff>25374</xdr:rowOff>
    </xdr:from>
    <xdr:to>
      <xdr:col>11</xdr:col>
      <xdr:colOff>304800</xdr:colOff>
      <xdr:row>51</xdr:row>
      <xdr:rowOff>26895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141D5BF-A5E7-4C1B-BC10-0F9FB6032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A6D73-8774-40B7-AC38-0758B46DC5F2}">
  <dimension ref="B2:Q67"/>
  <sheetViews>
    <sheetView showGridLines="0" tabSelected="1" topLeftCell="A6" zoomScale="85" zoomScaleNormal="85" workbookViewId="0">
      <selection activeCell="P12" sqref="P12"/>
    </sheetView>
  </sheetViews>
  <sheetFormatPr defaultRowHeight="14.4" x14ac:dyDescent="0.3"/>
  <cols>
    <col min="3" max="3" width="23.44140625" customWidth="1"/>
    <col min="4" max="9" width="13" customWidth="1"/>
    <col min="11" max="11" width="23.44140625" customWidth="1"/>
    <col min="12" max="17" width="13" customWidth="1"/>
  </cols>
  <sheetData>
    <row r="2" spans="3:17" ht="18" x14ac:dyDescent="0.35">
      <c r="C2" s="37" t="s">
        <v>20</v>
      </c>
      <c r="D2" s="37"/>
      <c r="E2" s="37"/>
      <c r="F2" s="37"/>
      <c r="G2" s="37"/>
      <c r="H2" s="37"/>
      <c r="I2" s="37"/>
      <c r="K2" s="37" t="s">
        <v>21</v>
      </c>
      <c r="L2" s="37"/>
      <c r="M2" s="37"/>
      <c r="N2" s="37"/>
      <c r="O2" s="37"/>
      <c r="P2" s="37"/>
      <c r="Q2" s="37"/>
    </row>
    <row r="10" spans="3:17" x14ac:dyDescent="0.3">
      <c r="C10" s="1" t="s">
        <v>8</v>
      </c>
      <c r="D10" s="13">
        <v>60000</v>
      </c>
      <c r="K10" s="1" t="s">
        <v>8</v>
      </c>
      <c r="L10" s="13">
        <v>30000</v>
      </c>
    </row>
    <row r="11" spans="3:17" x14ac:dyDescent="0.3">
      <c r="C11" s="1" t="s">
        <v>7</v>
      </c>
      <c r="D11" s="13">
        <v>2</v>
      </c>
      <c r="K11" s="1" t="s">
        <v>7</v>
      </c>
      <c r="L11" s="13">
        <v>3</v>
      </c>
    </row>
    <row r="12" spans="3:17" x14ac:dyDescent="0.3">
      <c r="C12" s="1" t="s">
        <v>9</v>
      </c>
      <c r="D12" s="14">
        <v>8</v>
      </c>
      <c r="K12" s="1" t="s">
        <v>9</v>
      </c>
      <c r="L12" s="14">
        <v>8</v>
      </c>
    </row>
    <row r="13" spans="3:17" x14ac:dyDescent="0.3">
      <c r="C13" s="1" t="s">
        <v>10</v>
      </c>
      <c r="D13" s="8">
        <v>14000</v>
      </c>
      <c r="K13" s="1" t="s">
        <v>10</v>
      </c>
      <c r="L13" s="8">
        <v>14000</v>
      </c>
    </row>
    <row r="15" spans="3:17" x14ac:dyDescent="0.3">
      <c r="D15" s="38" t="s">
        <v>11</v>
      </c>
      <c r="E15" s="38"/>
      <c r="F15" s="38"/>
      <c r="G15" s="2" t="s">
        <v>12</v>
      </c>
      <c r="L15" s="38" t="s">
        <v>11</v>
      </c>
      <c r="M15" s="38"/>
      <c r="N15" s="38"/>
      <c r="O15" s="2" t="s">
        <v>12</v>
      </c>
    </row>
    <row r="16" spans="3:17" x14ac:dyDescent="0.3">
      <c r="C16" s="2" t="s">
        <v>0</v>
      </c>
      <c r="D16" s="3" t="s">
        <v>1</v>
      </c>
      <c r="E16" s="3" t="s">
        <v>2</v>
      </c>
      <c r="F16" s="3" t="s">
        <v>3</v>
      </c>
      <c r="G16" s="3" t="s">
        <v>4</v>
      </c>
      <c r="H16" s="2" t="s">
        <v>5</v>
      </c>
      <c r="I16" s="2" t="s">
        <v>6</v>
      </c>
      <c r="K16" s="2" t="s">
        <v>0</v>
      </c>
      <c r="L16" s="3" t="s">
        <v>1</v>
      </c>
      <c r="M16" s="3" t="s">
        <v>2</v>
      </c>
      <c r="N16" s="3" t="s">
        <v>3</v>
      </c>
      <c r="O16" s="3" t="s">
        <v>4</v>
      </c>
      <c r="P16" s="2" t="s">
        <v>5</v>
      </c>
      <c r="Q16" s="2" t="s">
        <v>6</v>
      </c>
    </row>
    <row r="17" spans="2:17" x14ac:dyDescent="0.3">
      <c r="C17" s="5">
        <v>0</v>
      </c>
      <c r="D17" s="4">
        <f>$D$10</f>
        <v>60000</v>
      </c>
      <c r="E17" s="4">
        <f>C17*$D$11</f>
        <v>0</v>
      </c>
      <c r="F17" s="11">
        <f>D17+E17</f>
        <v>60000</v>
      </c>
      <c r="G17" s="11">
        <f>C17*$D$12</f>
        <v>0</v>
      </c>
      <c r="H17" s="4">
        <f>G17-F17</f>
        <v>-60000</v>
      </c>
      <c r="I17" s="4"/>
      <c r="K17" s="5">
        <v>0</v>
      </c>
      <c r="L17" s="4">
        <f>$L$10</f>
        <v>30000</v>
      </c>
      <c r="M17" s="4">
        <f>K17*$L$11</f>
        <v>0</v>
      </c>
      <c r="N17" s="11">
        <f>L17+M17</f>
        <v>30000</v>
      </c>
      <c r="O17" s="11">
        <f>K17*$L$12</f>
        <v>0</v>
      </c>
      <c r="P17" s="4">
        <f>O17-N17</f>
        <v>-30000</v>
      </c>
      <c r="Q17" s="4"/>
    </row>
    <row r="18" spans="2:17" x14ac:dyDescent="0.3">
      <c r="C18" s="5">
        <f>C17+2000</f>
        <v>2000</v>
      </c>
      <c r="D18" s="4">
        <f t="shared" ref="D18:D24" si="0">$D$10</f>
        <v>60000</v>
      </c>
      <c r="E18" s="4">
        <f t="shared" ref="E18:E24" si="1">C18*$D$11</f>
        <v>4000</v>
      </c>
      <c r="F18" s="11">
        <f t="shared" ref="F18:F24" si="2">D18+E18</f>
        <v>64000</v>
      </c>
      <c r="G18" s="11">
        <f t="shared" ref="G18:G24" si="3">C18*$D$12</f>
        <v>16000</v>
      </c>
      <c r="H18" s="4">
        <f t="shared" ref="H18:H24" si="4">G18-F18</f>
        <v>-48000</v>
      </c>
      <c r="I18" s="4">
        <f>H18-H$17</f>
        <v>12000</v>
      </c>
      <c r="K18" s="5">
        <f>K17+2000</f>
        <v>2000</v>
      </c>
      <c r="L18" s="4">
        <f t="shared" ref="L18:L24" si="5">$L$10</f>
        <v>30000</v>
      </c>
      <c r="M18" s="4">
        <f t="shared" ref="M18:M24" si="6">K18*$L$11</f>
        <v>6000</v>
      </c>
      <c r="N18" s="11">
        <f t="shared" ref="N18:N24" si="7">L18+M18</f>
        <v>36000</v>
      </c>
      <c r="O18" s="11">
        <f t="shared" ref="O18:O24" si="8">K18*$L$12</f>
        <v>16000</v>
      </c>
      <c r="P18" s="4">
        <f t="shared" ref="P18:P24" si="9">O18-N18</f>
        <v>-20000</v>
      </c>
      <c r="Q18" s="4">
        <f>P18-P$17</f>
        <v>10000</v>
      </c>
    </row>
    <row r="19" spans="2:17" x14ac:dyDescent="0.3">
      <c r="C19" s="5">
        <f t="shared" ref="C19:C24" si="10">C18+2000</f>
        <v>4000</v>
      </c>
      <c r="D19" s="4">
        <f t="shared" si="0"/>
        <v>60000</v>
      </c>
      <c r="E19" s="4">
        <f t="shared" si="1"/>
        <v>8000</v>
      </c>
      <c r="F19" s="11">
        <f t="shared" si="2"/>
        <v>68000</v>
      </c>
      <c r="G19" s="11">
        <f t="shared" si="3"/>
        <v>32000</v>
      </c>
      <c r="H19" s="4">
        <f t="shared" si="4"/>
        <v>-36000</v>
      </c>
      <c r="I19" s="4">
        <f t="shared" ref="I19:I24" si="11">H19-H$17</f>
        <v>24000</v>
      </c>
      <c r="K19" s="5">
        <f t="shared" ref="K19:K24" si="12">K18+2000</f>
        <v>4000</v>
      </c>
      <c r="L19" s="4">
        <f t="shared" si="5"/>
        <v>30000</v>
      </c>
      <c r="M19" s="4">
        <f t="shared" si="6"/>
        <v>12000</v>
      </c>
      <c r="N19" s="11">
        <f t="shared" si="7"/>
        <v>42000</v>
      </c>
      <c r="O19" s="11">
        <f t="shared" si="8"/>
        <v>32000</v>
      </c>
      <c r="P19" s="4">
        <f t="shared" si="9"/>
        <v>-10000</v>
      </c>
      <c r="Q19" s="4">
        <f t="shared" ref="Q19:Q24" si="13">P19-P$17</f>
        <v>20000</v>
      </c>
    </row>
    <row r="20" spans="2:17" x14ac:dyDescent="0.3">
      <c r="C20" s="5">
        <f t="shared" si="10"/>
        <v>6000</v>
      </c>
      <c r="D20" s="4">
        <f t="shared" si="0"/>
        <v>60000</v>
      </c>
      <c r="E20" s="4">
        <f t="shared" si="1"/>
        <v>12000</v>
      </c>
      <c r="F20" s="11">
        <f t="shared" si="2"/>
        <v>72000</v>
      </c>
      <c r="G20" s="11">
        <f t="shared" si="3"/>
        <v>48000</v>
      </c>
      <c r="H20" s="4">
        <f t="shared" si="4"/>
        <v>-24000</v>
      </c>
      <c r="I20" s="4">
        <f t="shared" si="11"/>
        <v>36000</v>
      </c>
      <c r="K20" s="17">
        <f t="shared" si="12"/>
        <v>6000</v>
      </c>
      <c r="L20" s="15">
        <f t="shared" si="5"/>
        <v>30000</v>
      </c>
      <c r="M20" s="15">
        <f t="shared" si="6"/>
        <v>18000</v>
      </c>
      <c r="N20" s="16">
        <f t="shared" si="7"/>
        <v>48000</v>
      </c>
      <c r="O20" s="16">
        <f t="shared" si="8"/>
        <v>48000</v>
      </c>
      <c r="P20" s="15">
        <f t="shared" si="9"/>
        <v>0</v>
      </c>
      <c r="Q20" s="15">
        <f t="shared" si="13"/>
        <v>30000</v>
      </c>
    </row>
    <row r="21" spans="2:17" x14ac:dyDescent="0.3">
      <c r="C21" s="5">
        <f t="shared" si="10"/>
        <v>8000</v>
      </c>
      <c r="D21" s="4">
        <f t="shared" si="0"/>
        <v>60000</v>
      </c>
      <c r="E21" s="4">
        <f t="shared" si="1"/>
        <v>16000</v>
      </c>
      <c r="F21" s="11">
        <f t="shared" si="2"/>
        <v>76000</v>
      </c>
      <c r="G21" s="11">
        <f t="shared" si="3"/>
        <v>64000</v>
      </c>
      <c r="H21" s="4">
        <f t="shared" si="4"/>
        <v>-12000</v>
      </c>
      <c r="I21" s="4">
        <f t="shared" si="11"/>
        <v>48000</v>
      </c>
      <c r="K21" s="5">
        <f t="shared" si="12"/>
        <v>8000</v>
      </c>
      <c r="L21" s="4">
        <f t="shared" si="5"/>
        <v>30000</v>
      </c>
      <c r="M21" s="4">
        <f t="shared" si="6"/>
        <v>24000</v>
      </c>
      <c r="N21" s="11">
        <f t="shared" si="7"/>
        <v>54000</v>
      </c>
      <c r="O21" s="11">
        <f t="shared" si="8"/>
        <v>64000</v>
      </c>
      <c r="P21" s="4">
        <f t="shared" si="9"/>
        <v>10000</v>
      </c>
      <c r="Q21" s="4">
        <f t="shared" si="13"/>
        <v>40000</v>
      </c>
    </row>
    <row r="22" spans="2:17" x14ac:dyDescent="0.3">
      <c r="C22" s="12">
        <f t="shared" si="10"/>
        <v>10000</v>
      </c>
      <c r="D22" s="15">
        <f t="shared" si="0"/>
        <v>60000</v>
      </c>
      <c r="E22" s="15">
        <f t="shared" si="1"/>
        <v>20000</v>
      </c>
      <c r="F22" s="16">
        <f t="shared" si="2"/>
        <v>80000</v>
      </c>
      <c r="G22" s="16">
        <f t="shared" si="3"/>
        <v>80000</v>
      </c>
      <c r="H22" s="15">
        <f t="shared" si="4"/>
        <v>0</v>
      </c>
      <c r="I22" s="15">
        <f t="shared" si="11"/>
        <v>60000</v>
      </c>
      <c r="K22" s="18">
        <f t="shared" si="12"/>
        <v>10000</v>
      </c>
      <c r="L22" s="4">
        <f t="shared" si="5"/>
        <v>30000</v>
      </c>
      <c r="M22" s="4">
        <f t="shared" si="6"/>
        <v>30000</v>
      </c>
      <c r="N22" s="11">
        <f t="shared" si="7"/>
        <v>60000</v>
      </c>
      <c r="O22" s="11">
        <f t="shared" si="8"/>
        <v>80000</v>
      </c>
      <c r="P22" s="4">
        <f t="shared" si="9"/>
        <v>20000</v>
      </c>
      <c r="Q22" s="4">
        <f t="shared" si="13"/>
        <v>50000</v>
      </c>
    </row>
    <row r="23" spans="2:17" x14ac:dyDescent="0.3">
      <c r="C23" s="5">
        <f t="shared" si="10"/>
        <v>12000</v>
      </c>
      <c r="D23" s="4">
        <f t="shared" si="0"/>
        <v>60000</v>
      </c>
      <c r="E23" s="4">
        <f t="shared" si="1"/>
        <v>24000</v>
      </c>
      <c r="F23" s="11">
        <f t="shared" si="2"/>
        <v>84000</v>
      </c>
      <c r="G23" s="11">
        <f t="shared" si="3"/>
        <v>96000</v>
      </c>
      <c r="H23" s="4">
        <f t="shared" si="4"/>
        <v>12000</v>
      </c>
      <c r="I23" s="4">
        <f t="shared" si="11"/>
        <v>72000</v>
      </c>
      <c r="K23" s="5">
        <f t="shared" si="12"/>
        <v>12000</v>
      </c>
      <c r="L23" s="4">
        <f t="shared" si="5"/>
        <v>30000</v>
      </c>
      <c r="M23" s="4">
        <f t="shared" si="6"/>
        <v>36000</v>
      </c>
      <c r="N23" s="11">
        <f t="shared" si="7"/>
        <v>66000</v>
      </c>
      <c r="O23" s="11">
        <f t="shared" si="8"/>
        <v>96000</v>
      </c>
      <c r="P23" s="4">
        <f t="shared" si="9"/>
        <v>30000</v>
      </c>
      <c r="Q23" s="4">
        <f t="shared" si="13"/>
        <v>60000</v>
      </c>
    </row>
    <row r="24" spans="2:17" x14ac:dyDescent="0.3">
      <c r="C24" s="5">
        <f t="shared" si="10"/>
        <v>14000</v>
      </c>
      <c r="D24" s="4">
        <f t="shared" si="0"/>
        <v>60000</v>
      </c>
      <c r="E24" s="4">
        <f t="shared" si="1"/>
        <v>28000</v>
      </c>
      <c r="F24" s="11">
        <f t="shared" si="2"/>
        <v>88000</v>
      </c>
      <c r="G24" s="11">
        <f t="shared" si="3"/>
        <v>112000</v>
      </c>
      <c r="H24" s="4">
        <f t="shared" si="4"/>
        <v>24000</v>
      </c>
      <c r="I24" s="4">
        <f t="shared" si="11"/>
        <v>84000</v>
      </c>
      <c r="K24" s="5">
        <f t="shared" si="12"/>
        <v>14000</v>
      </c>
      <c r="L24" s="4">
        <f t="shared" si="5"/>
        <v>30000</v>
      </c>
      <c r="M24" s="4">
        <f t="shared" si="6"/>
        <v>42000</v>
      </c>
      <c r="N24" s="11">
        <f t="shared" si="7"/>
        <v>72000</v>
      </c>
      <c r="O24" s="11">
        <f t="shared" si="8"/>
        <v>112000</v>
      </c>
      <c r="P24" s="4">
        <f t="shared" si="9"/>
        <v>40000</v>
      </c>
      <c r="Q24" s="4">
        <f t="shared" si="13"/>
        <v>70000</v>
      </c>
    </row>
    <row r="26" spans="2:17" x14ac:dyDescent="0.3">
      <c r="C26" s="1" t="s">
        <v>13</v>
      </c>
      <c r="D26" s="6">
        <f>1-(D11/D12)</f>
        <v>0.75</v>
      </c>
      <c r="K26" s="1" t="s">
        <v>13</v>
      </c>
      <c r="L26" s="6">
        <f>1-(L11/L12)</f>
        <v>0.625</v>
      </c>
    </row>
    <row r="27" spans="2:17" x14ac:dyDescent="0.3">
      <c r="C27" s="1" t="s">
        <v>14</v>
      </c>
      <c r="D27" s="7">
        <f>D10/(D12-D11)</f>
        <v>10000</v>
      </c>
      <c r="K27" s="1" t="s">
        <v>14</v>
      </c>
      <c r="L27" s="7">
        <f>L10/(L12-L11)</f>
        <v>6000</v>
      </c>
    </row>
    <row r="28" spans="2:17" x14ac:dyDescent="0.3">
      <c r="C28" s="1" t="s">
        <v>15</v>
      </c>
      <c r="D28" s="8">
        <f>D27*D12</f>
        <v>80000</v>
      </c>
      <c r="K28" s="1" t="s">
        <v>15</v>
      </c>
      <c r="L28" s="8">
        <f>L27*L12</f>
        <v>48000</v>
      </c>
    </row>
    <row r="29" spans="2:17" x14ac:dyDescent="0.3">
      <c r="C29" s="1" t="s">
        <v>16</v>
      </c>
      <c r="D29" s="9">
        <f>D27/D13</f>
        <v>0.7142857142857143</v>
      </c>
      <c r="K29" s="1" t="s">
        <v>16</v>
      </c>
      <c r="L29" s="9">
        <f>L27/L13</f>
        <v>0.42857142857142855</v>
      </c>
    </row>
    <row r="30" spans="2:17" ht="15" thickBot="1" x14ac:dyDescent="0.35"/>
    <row r="31" spans="2:17" x14ac:dyDescent="0.3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1"/>
    </row>
    <row r="32" spans="2:17" x14ac:dyDescent="0.3">
      <c r="B32" s="22"/>
      <c r="C32" s="39" t="s">
        <v>17</v>
      </c>
      <c r="D32" s="39"/>
      <c r="E32" s="39"/>
      <c r="F32" s="39"/>
      <c r="G32" s="39"/>
      <c r="H32" s="39"/>
      <c r="I32" s="39"/>
      <c r="J32" s="39"/>
      <c r="K32" s="39"/>
      <c r="L32" s="40"/>
    </row>
    <row r="33" spans="2:12" x14ac:dyDescent="0.3">
      <c r="B33" s="22"/>
      <c r="L33" s="24"/>
    </row>
    <row r="34" spans="2:12" x14ac:dyDescent="0.3">
      <c r="B34" s="22"/>
      <c r="D34" s="25">
        <f>-(H17-H18)</f>
        <v>12000</v>
      </c>
      <c r="E34" s="25">
        <f>-(P17-P18)</f>
        <v>10000</v>
      </c>
      <c r="L34" s="24"/>
    </row>
    <row r="35" spans="2:12" x14ac:dyDescent="0.3">
      <c r="B35" s="22"/>
      <c r="C35" s="33" t="s">
        <v>0</v>
      </c>
      <c r="D35" s="33" t="s">
        <v>22</v>
      </c>
      <c r="E35" s="33" t="s">
        <v>23</v>
      </c>
      <c r="L35" s="24"/>
    </row>
    <row r="36" spans="2:12" x14ac:dyDescent="0.3">
      <c r="B36" s="22"/>
      <c r="C36" s="31">
        <f t="shared" ref="C36:C43" si="14">C17</f>
        <v>0</v>
      </c>
      <c r="D36" s="32">
        <f>H17</f>
        <v>-60000</v>
      </c>
      <c r="E36" s="32">
        <f>P17</f>
        <v>-30000</v>
      </c>
      <c r="L36" s="24"/>
    </row>
    <row r="37" spans="2:12" x14ac:dyDescent="0.3">
      <c r="B37" s="22"/>
      <c r="C37" s="31">
        <f t="shared" si="14"/>
        <v>2000</v>
      </c>
      <c r="D37" s="32">
        <f t="shared" ref="D37:D59" si="15">D36+$D$34</f>
        <v>-48000</v>
      </c>
      <c r="E37" s="32">
        <f>E36+$E$34</f>
        <v>-20000</v>
      </c>
      <c r="L37" s="24"/>
    </row>
    <row r="38" spans="2:12" x14ac:dyDescent="0.3">
      <c r="B38" s="22"/>
      <c r="C38" s="31">
        <f t="shared" si="14"/>
        <v>4000</v>
      </c>
      <c r="D38" s="32">
        <f t="shared" si="15"/>
        <v>-36000</v>
      </c>
      <c r="E38" s="32">
        <f t="shared" ref="E38:E59" si="16">E37+$E$34</f>
        <v>-10000</v>
      </c>
      <c r="L38" s="24"/>
    </row>
    <row r="39" spans="2:12" x14ac:dyDescent="0.3">
      <c r="B39" s="22"/>
      <c r="C39" s="31">
        <f t="shared" si="14"/>
        <v>6000</v>
      </c>
      <c r="D39" s="32">
        <f t="shared" si="15"/>
        <v>-24000</v>
      </c>
      <c r="E39" s="32">
        <f t="shared" si="16"/>
        <v>0</v>
      </c>
      <c r="L39" s="24"/>
    </row>
    <row r="40" spans="2:12" x14ac:dyDescent="0.3">
      <c r="B40" s="22"/>
      <c r="C40" s="31">
        <f t="shared" si="14"/>
        <v>8000</v>
      </c>
      <c r="D40" s="32">
        <f t="shared" si="15"/>
        <v>-12000</v>
      </c>
      <c r="E40" s="32">
        <f t="shared" si="16"/>
        <v>10000</v>
      </c>
      <c r="L40" s="24"/>
    </row>
    <row r="41" spans="2:12" x14ac:dyDescent="0.3">
      <c r="B41" s="22"/>
      <c r="C41" s="31">
        <f t="shared" si="14"/>
        <v>10000</v>
      </c>
      <c r="D41" s="32">
        <f t="shared" si="15"/>
        <v>0</v>
      </c>
      <c r="E41" s="32">
        <f t="shared" si="16"/>
        <v>20000</v>
      </c>
      <c r="L41" s="24"/>
    </row>
    <row r="42" spans="2:12" x14ac:dyDescent="0.3">
      <c r="B42" s="22"/>
      <c r="C42" s="31">
        <f t="shared" si="14"/>
        <v>12000</v>
      </c>
      <c r="D42" s="32">
        <f t="shared" si="15"/>
        <v>12000</v>
      </c>
      <c r="E42" s="32">
        <f t="shared" si="16"/>
        <v>30000</v>
      </c>
      <c r="L42" s="24"/>
    </row>
    <row r="43" spans="2:12" x14ac:dyDescent="0.3">
      <c r="B43" s="22"/>
      <c r="C43" s="31">
        <f t="shared" si="14"/>
        <v>14000</v>
      </c>
      <c r="D43" s="32">
        <f t="shared" si="15"/>
        <v>24000</v>
      </c>
      <c r="E43" s="32">
        <f t="shared" si="16"/>
        <v>40000</v>
      </c>
      <c r="L43" s="24"/>
    </row>
    <row r="44" spans="2:12" x14ac:dyDescent="0.3">
      <c r="B44" s="22"/>
      <c r="C44" s="31">
        <f>C43+2000</f>
        <v>16000</v>
      </c>
      <c r="D44" s="32">
        <f t="shared" si="15"/>
        <v>36000</v>
      </c>
      <c r="E44" s="32">
        <f t="shared" si="16"/>
        <v>50000</v>
      </c>
      <c r="L44" s="24"/>
    </row>
    <row r="45" spans="2:12" x14ac:dyDescent="0.3">
      <c r="B45" s="22"/>
      <c r="C45" s="31">
        <f t="shared" ref="C45:C50" si="17">C44+2000</f>
        <v>18000</v>
      </c>
      <c r="D45" s="32">
        <f t="shared" si="15"/>
        <v>48000</v>
      </c>
      <c r="E45" s="32">
        <f t="shared" si="16"/>
        <v>60000</v>
      </c>
      <c r="L45" s="24"/>
    </row>
    <row r="46" spans="2:12" x14ac:dyDescent="0.3">
      <c r="B46" s="22"/>
      <c r="C46" s="31">
        <f t="shared" si="17"/>
        <v>20000</v>
      </c>
      <c r="D46" s="32">
        <f t="shared" si="15"/>
        <v>60000</v>
      </c>
      <c r="E46" s="32">
        <f t="shared" si="16"/>
        <v>70000</v>
      </c>
      <c r="L46" s="24"/>
    </row>
    <row r="47" spans="2:12" x14ac:dyDescent="0.3">
      <c r="B47" s="22"/>
      <c r="C47" s="31">
        <f t="shared" si="17"/>
        <v>22000</v>
      </c>
      <c r="D47" s="32">
        <f t="shared" si="15"/>
        <v>72000</v>
      </c>
      <c r="E47" s="32">
        <f t="shared" si="16"/>
        <v>80000</v>
      </c>
      <c r="L47" s="24"/>
    </row>
    <row r="48" spans="2:12" x14ac:dyDescent="0.3">
      <c r="B48" s="22"/>
      <c r="C48" s="31">
        <f t="shared" si="17"/>
        <v>24000</v>
      </c>
      <c r="D48" s="32">
        <f t="shared" si="15"/>
        <v>84000</v>
      </c>
      <c r="E48" s="32">
        <f t="shared" si="16"/>
        <v>90000</v>
      </c>
      <c r="L48" s="24"/>
    </row>
    <row r="49" spans="2:12" x14ac:dyDescent="0.3">
      <c r="B49" s="22"/>
      <c r="C49" s="31">
        <f t="shared" si="17"/>
        <v>26000</v>
      </c>
      <c r="D49" s="32">
        <f t="shared" si="15"/>
        <v>96000</v>
      </c>
      <c r="E49" s="32">
        <f t="shared" si="16"/>
        <v>100000</v>
      </c>
      <c r="L49" s="24"/>
    </row>
    <row r="50" spans="2:12" x14ac:dyDescent="0.3">
      <c r="B50" s="22"/>
      <c r="C50" s="31">
        <f t="shared" si="17"/>
        <v>28000</v>
      </c>
      <c r="D50" s="32">
        <f t="shared" si="15"/>
        <v>108000</v>
      </c>
      <c r="E50" s="32">
        <f t="shared" si="16"/>
        <v>110000</v>
      </c>
      <c r="L50" s="24"/>
    </row>
    <row r="51" spans="2:12" x14ac:dyDescent="0.3">
      <c r="B51" s="22"/>
      <c r="C51" s="34">
        <f t="shared" ref="C51:C59" si="18">C50+2000</f>
        <v>30000</v>
      </c>
      <c r="D51" s="35">
        <f t="shared" si="15"/>
        <v>120000</v>
      </c>
      <c r="E51" s="35">
        <f t="shared" si="16"/>
        <v>120000</v>
      </c>
      <c r="L51" s="24"/>
    </row>
    <row r="52" spans="2:12" x14ac:dyDescent="0.3">
      <c r="B52" s="22"/>
      <c r="C52" s="31">
        <f t="shared" si="18"/>
        <v>32000</v>
      </c>
      <c r="D52" s="32">
        <f t="shared" si="15"/>
        <v>132000</v>
      </c>
      <c r="E52" s="32">
        <f t="shared" si="16"/>
        <v>130000</v>
      </c>
      <c r="L52" s="24"/>
    </row>
    <row r="53" spans="2:12" x14ac:dyDescent="0.3">
      <c r="B53" s="22"/>
      <c r="C53" s="31">
        <f t="shared" si="18"/>
        <v>34000</v>
      </c>
      <c r="D53" s="32">
        <f t="shared" si="15"/>
        <v>144000</v>
      </c>
      <c r="E53" s="32">
        <f t="shared" si="16"/>
        <v>140000</v>
      </c>
      <c r="L53" s="24"/>
    </row>
    <row r="54" spans="2:12" x14ac:dyDescent="0.3">
      <c r="B54" s="22"/>
      <c r="C54" s="31">
        <f t="shared" si="18"/>
        <v>36000</v>
      </c>
      <c r="D54" s="32">
        <f t="shared" si="15"/>
        <v>156000</v>
      </c>
      <c r="E54" s="32">
        <f t="shared" si="16"/>
        <v>150000</v>
      </c>
      <c r="L54" s="24"/>
    </row>
    <row r="55" spans="2:12" x14ac:dyDescent="0.3">
      <c r="B55" s="22"/>
      <c r="C55" s="31">
        <f t="shared" si="18"/>
        <v>38000</v>
      </c>
      <c r="D55" s="32">
        <f t="shared" si="15"/>
        <v>168000</v>
      </c>
      <c r="E55" s="32">
        <f t="shared" si="16"/>
        <v>160000</v>
      </c>
      <c r="L55" s="24"/>
    </row>
    <row r="56" spans="2:12" x14ac:dyDescent="0.3">
      <c r="B56" s="22"/>
      <c r="C56" s="31">
        <f t="shared" si="18"/>
        <v>40000</v>
      </c>
      <c r="D56" s="32">
        <f t="shared" si="15"/>
        <v>180000</v>
      </c>
      <c r="E56" s="32">
        <f t="shared" si="16"/>
        <v>170000</v>
      </c>
      <c r="L56" s="24"/>
    </row>
    <row r="57" spans="2:12" x14ac:dyDescent="0.3">
      <c r="B57" s="22"/>
      <c r="C57" s="31">
        <f t="shared" si="18"/>
        <v>42000</v>
      </c>
      <c r="D57" s="32">
        <f t="shared" si="15"/>
        <v>192000</v>
      </c>
      <c r="E57" s="32">
        <f t="shared" si="16"/>
        <v>180000</v>
      </c>
      <c r="L57" s="24"/>
    </row>
    <row r="58" spans="2:12" x14ac:dyDescent="0.3">
      <c r="B58" s="22"/>
      <c r="C58" s="31">
        <f t="shared" si="18"/>
        <v>44000</v>
      </c>
      <c r="D58" s="32">
        <f t="shared" si="15"/>
        <v>204000</v>
      </c>
      <c r="E58" s="32">
        <f t="shared" si="16"/>
        <v>190000</v>
      </c>
      <c r="L58" s="24"/>
    </row>
    <row r="59" spans="2:12" x14ac:dyDescent="0.3">
      <c r="B59" s="22"/>
      <c r="C59" s="31">
        <f t="shared" si="18"/>
        <v>46000</v>
      </c>
      <c r="D59" s="32">
        <f t="shared" si="15"/>
        <v>216000</v>
      </c>
      <c r="E59" s="32">
        <f t="shared" si="16"/>
        <v>200000</v>
      </c>
      <c r="L59" s="24"/>
    </row>
    <row r="60" spans="2:12" ht="15" thickBot="1" x14ac:dyDescent="0.35">
      <c r="B60" s="26"/>
      <c r="C60" s="27"/>
      <c r="D60" s="27"/>
      <c r="E60" s="27"/>
      <c r="F60" s="28"/>
      <c r="G60" s="28"/>
      <c r="H60" s="28"/>
      <c r="I60" s="28"/>
      <c r="J60" s="28"/>
      <c r="K60" s="28"/>
      <c r="L60" s="29"/>
    </row>
    <row r="61" spans="2:12" x14ac:dyDescent="0.3">
      <c r="C61" s="10"/>
      <c r="D61" s="10"/>
      <c r="E61" s="10"/>
    </row>
    <row r="62" spans="2:12" x14ac:dyDescent="0.3">
      <c r="B62" s="36" t="s">
        <v>19</v>
      </c>
      <c r="C62" s="36"/>
      <c r="D62" s="23"/>
      <c r="E62" s="23"/>
      <c r="F62" s="30"/>
      <c r="G62" s="30"/>
      <c r="H62" s="30"/>
      <c r="I62" s="30"/>
      <c r="J62" s="30"/>
      <c r="K62" s="30"/>
      <c r="L62" s="30"/>
    </row>
    <row r="63" spans="2:12" x14ac:dyDescent="0.3">
      <c r="B63" s="41" t="s">
        <v>18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</row>
    <row r="64" spans="2:12" x14ac:dyDescent="0.3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</row>
    <row r="65" spans="2:12" x14ac:dyDescent="0.3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</row>
    <row r="66" spans="2:12" x14ac:dyDescent="0.3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</row>
    <row r="67" spans="2:12" x14ac:dyDescent="0.3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</row>
  </sheetData>
  <mergeCells count="7">
    <mergeCell ref="B63:L67"/>
    <mergeCell ref="B62:C62"/>
    <mergeCell ref="C2:I2"/>
    <mergeCell ref="K2:Q2"/>
    <mergeCell ref="D15:F15"/>
    <mergeCell ref="L15:N15"/>
    <mergeCell ref="C32:L32"/>
  </mergeCells>
  <conditionalFormatting sqref="H17:H24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7:P2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2023-06-28T11:16:41Z</dcterms:modified>
</cp:coreProperties>
</file>