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0" yWindow="0" windowWidth="19440" windowHeight="15600"/>
  </bookViews>
  <sheets>
    <sheet name="Sheet1" sheetId="1" r:id="rId1"/>
    <sheet name="Sheet2" sheetId="2" r:id="rId2"/>
    <sheet name="Sheet3" sheetId="3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4" i="1" l="1"/>
  <c r="C25" i="1"/>
  <c r="C40" i="1"/>
  <c r="C28" i="1"/>
  <c r="C44" i="1"/>
  <c r="C26" i="1"/>
  <c r="C27" i="1"/>
  <c r="C42" i="1"/>
  <c r="D26" i="1"/>
  <c r="D27" i="1"/>
  <c r="D42" i="1"/>
  <c r="D24" i="1"/>
  <c r="D25" i="1"/>
  <c r="D40" i="1"/>
  <c r="C61" i="1"/>
  <c r="C62" i="1"/>
  <c r="C63" i="1"/>
  <c r="G91" i="1"/>
  <c r="F89" i="1"/>
  <c r="E89" i="1"/>
  <c r="C49" i="1"/>
  <c r="C50" i="1"/>
  <c r="C34" i="1"/>
  <c r="C33" i="1"/>
  <c r="C32" i="1"/>
  <c r="C52" i="1"/>
  <c r="C53" i="1"/>
  <c r="C51" i="1"/>
  <c r="C64" i="1"/>
  <c r="C65" i="1"/>
  <c r="C66" i="1"/>
  <c r="G89" i="1"/>
  <c r="G90" i="1"/>
  <c r="C89" i="1"/>
  <c r="G92" i="1"/>
  <c r="C93" i="1"/>
  <c r="C94" i="1"/>
</calcChain>
</file>

<file path=xl/sharedStrings.xml><?xml version="1.0" encoding="utf-8"?>
<sst xmlns="http://schemas.openxmlformats.org/spreadsheetml/2006/main" count="55" uniqueCount="52">
  <si>
    <t>ΣΥΝΟΨΗ ΔΕΔΟΜΕΝΩΝ</t>
  </si>
  <si>
    <t>Ετήσια</t>
  </si>
  <si>
    <t>Μέση Απόδοση</t>
  </si>
  <si>
    <r>
      <t>Er</t>
    </r>
    <r>
      <rPr>
        <vertAlign val="subscript"/>
        <sz val="11"/>
        <color theme="1"/>
        <rFont val="Calibri"/>
        <family val="2"/>
        <scheme val="minor"/>
      </rPr>
      <t>P</t>
    </r>
  </si>
  <si>
    <t>Διακύμανση</t>
  </si>
  <si>
    <r>
      <t>σ</t>
    </r>
    <r>
      <rPr>
        <vertAlign val="superscript"/>
        <sz val="11"/>
        <color theme="1"/>
        <rFont val="Calibri"/>
        <family val="2"/>
        <scheme val="minor"/>
      </rPr>
      <t>2</t>
    </r>
    <r>
      <rPr>
        <vertAlign val="subscript"/>
        <sz val="11"/>
        <color theme="1"/>
        <rFont val="Calibri"/>
        <family val="2"/>
        <scheme val="minor"/>
      </rPr>
      <t>p</t>
    </r>
  </si>
  <si>
    <t>Τυπική Απόκλιση</t>
  </si>
  <si>
    <t>Συνδιακύμανση</t>
  </si>
  <si>
    <t>Συσχέτιση</t>
  </si>
  <si>
    <r>
      <t>w</t>
    </r>
    <r>
      <rPr>
        <vertAlign val="subscript"/>
        <sz val="11"/>
        <color theme="1"/>
        <rFont val="Calibri"/>
        <family val="2"/>
        <scheme val="minor"/>
      </rPr>
      <t>A</t>
    </r>
    <r>
      <rPr>
        <vertAlign val="superscript"/>
        <sz val="11"/>
        <color theme="1"/>
        <rFont val="Calibri"/>
        <family val="2"/>
        <scheme val="minor"/>
      </rPr>
      <t>G</t>
    </r>
  </si>
  <si>
    <r>
      <t>w</t>
    </r>
    <r>
      <rPr>
        <vertAlign val="subscript"/>
        <sz val="11"/>
        <color theme="1"/>
        <rFont val="Calibri"/>
        <family val="2"/>
        <scheme val="minor"/>
      </rPr>
      <t>B</t>
    </r>
    <r>
      <rPr>
        <vertAlign val="super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 xml:space="preserve"> </t>
    </r>
  </si>
  <si>
    <r>
      <t>w</t>
    </r>
    <r>
      <rPr>
        <vertAlign val="subscript"/>
        <sz val="11"/>
        <color theme="1"/>
        <rFont val="Calibri"/>
        <family val="2"/>
        <scheme val="minor"/>
      </rPr>
      <t>B</t>
    </r>
    <r>
      <rPr>
        <vertAlign val="superscript"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 = 1 - w</t>
    </r>
    <r>
      <rPr>
        <vertAlign val="subscript"/>
        <sz val="11"/>
        <color theme="1"/>
        <rFont val="Calibri"/>
        <family val="2"/>
        <scheme val="minor"/>
      </rPr>
      <t>A</t>
    </r>
    <r>
      <rPr>
        <vertAlign val="superscript"/>
        <sz val="11"/>
        <color theme="1"/>
        <rFont val="Calibri"/>
        <family val="2"/>
        <scheme val="minor"/>
      </rPr>
      <t>M</t>
    </r>
  </si>
  <si>
    <r>
      <t>w</t>
    </r>
    <r>
      <rPr>
        <vertAlign val="subscript"/>
        <sz val="11"/>
        <color theme="1"/>
        <rFont val="Calibri"/>
        <family val="2"/>
        <scheme val="minor"/>
      </rPr>
      <t>A</t>
    </r>
    <r>
      <rPr>
        <vertAlign val="superscript"/>
        <sz val="11"/>
        <color theme="1"/>
        <rFont val="Calibri"/>
        <family val="2"/>
        <scheme val="minor"/>
      </rPr>
      <t>O</t>
    </r>
  </si>
  <si>
    <r>
      <t>w</t>
    </r>
    <r>
      <rPr>
        <vertAlign val="subscript"/>
        <sz val="11"/>
        <color theme="1"/>
        <rFont val="Calibri"/>
        <family val="2"/>
        <scheme val="minor"/>
      </rPr>
      <t>B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 </t>
    </r>
  </si>
  <si>
    <t xml:space="preserve">Target </t>
  </si>
  <si>
    <t>Wm</t>
  </si>
  <si>
    <t>Wrf</t>
  </si>
  <si>
    <t>TOTAL</t>
  </si>
  <si>
    <t>W</t>
  </si>
  <si>
    <r>
      <t xml:space="preserve">R </t>
    </r>
    <r>
      <rPr>
        <vertAlign val="subscript"/>
        <sz val="11"/>
        <color theme="1"/>
        <rFont val="Calibri"/>
        <family val="2"/>
        <scheme val="minor"/>
      </rPr>
      <t>εβδομαδιαια</t>
    </r>
  </si>
  <si>
    <r>
      <t xml:space="preserve">R </t>
    </r>
    <r>
      <rPr>
        <vertAlign val="subscript"/>
        <sz val="11"/>
        <color theme="1"/>
        <rFont val="Calibri"/>
        <family val="2"/>
        <scheme val="minor"/>
      </rPr>
      <t>ετήσια</t>
    </r>
  </si>
  <si>
    <r>
      <t xml:space="preserve">σ </t>
    </r>
    <r>
      <rPr>
        <vertAlign val="subscript"/>
        <sz val="11"/>
        <color theme="1"/>
        <rFont val="Calibri"/>
        <family val="2"/>
        <scheme val="minor"/>
      </rPr>
      <t>εβδομαδ</t>
    </r>
  </si>
  <si>
    <r>
      <t xml:space="preserve">σ </t>
    </r>
    <r>
      <rPr>
        <vertAlign val="subscript"/>
        <sz val="11"/>
        <color theme="1"/>
        <rFont val="Calibri"/>
        <family val="2"/>
        <scheme val="minor"/>
      </rPr>
      <t>ετήσια</t>
    </r>
  </si>
  <si>
    <r>
      <t>P</t>
    </r>
    <r>
      <rPr>
        <vertAlign val="subscript"/>
        <sz val="11"/>
        <color theme="1"/>
        <rFont val="Calibri"/>
        <family val="2"/>
        <scheme val="minor"/>
      </rPr>
      <t>AB</t>
    </r>
  </si>
  <si>
    <r>
      <t>R</t>
    </r>
    <r>
      <rPr>
        <vertAlign val="subscript"/>
        <sz val="11"/>
        <color theme="1"/>
        <rFont val="Calibri"/>
        <family val="2"/>
        <scheme val="minor"/>
      </rPr>
      <t>portfolio</t>
    </r>
  </si>
  <si>
    <r>
      <t>σ</t>
    </r>
    <r>
      <rPr>
        <vertAlign val="subscript"/>
        <sz val="11"/>
        <color theme="1"/>
        <rFont val="Calibri"/>
        <family val="2"/>
        <scheme val="minor"/>
      </rPr>
      <t>portfolio</t>
    </r>
  </si>
  <si>
    <r>
      <rPr>
        <b/>
        <sz val="10"/>
        <rFont val="Arial Greek"/>
        <charset val="161"/>
      </rPr>
      <t>min σ</t>
    </r>
    <r>
      <rPr>
        <b/>
        <vertAlign val="subscript"/>
        <sz val="10"/>
        <rFont val="Arial Greek"/>
        <charset val="161"/>
      </rPr>
      <t>portfolio</t>
    </r>
  </si>
  <si>
    <r>
      <rPr>
        <b/>
        <sz val="11"/>
        <color theme="1"/>
        <rFont val="Calibri"/>
        <family val="2"/>
        <scheme val="minor"/>
      </rPr>
      <t>σ</t>
    </r>
    <r>
      <rPr>
        <b/>
        <vertAlign val="subscript"/>
        <sz val="11"/>
        <color theme="1"/>
        <rFont val="Calibri"/>
        <family val="2"/>
        <scheme val="minor"/>
      </rPr>
      <t>portfolio</t>
    </r>
    <r>
      <rPr>
        <b/>
        <sz val="11"/>
        <color theme="1"/>
        <rFont val="Calibri"/>
        <family val="2"/>
        <scheme val="minor"/>
      </rPr>
      <t>M</t>
    </r>
  </si>
  <si>
    <t xml:space="preserve">Sharpe </t>
  </si>
  <si>
    <r>
      <t>R</t>
    </r>
    <r>
      <rPr>
        <b/>
        <vertAlign val="subscript"/>
        <sz val="11"/>
        <color theme="1"/>
        <rFont val="Calibri"/>
        <family val="2"/>
        <scheme val="minor"/>
      </rPr>
      <t>p-target</t>
    </r>
  </si>
  <si>
    <r>
      <t>σ</t>
    </r>
    <r>
      <rPr>
        <b/>
        <vertAlign val="subscript"/>
        <sz val="11"/>
        <color theme="1"/>
        <rFont val="Calibri"/>
        <family val="2"/>
        <scheme val="minor"/>
      </rPr>
      <t>p-target</t>
    </r>
    <r>
      <rPr>
        <b/>
        <sz val="11"/>
        <color theme="1"/>
        <rFont val="Calibri"/>
        <family val="2"/>
        <scheme val="minor"/>
      </rPr>
      <t>M</t>
    </r>
  </si>
  <si>
    <t>ΧΑΡΑΚΤΗΡΙΣΤΙΚΑ ΜΕΤΟΧΩΝ</t>
  </si>
  <si>
    <r>
      <t>σ</t>
    </r>
    <r>
      <rPr>
        <vertAlign val="superscript"/>
        <sz val="11"/>
        <color theme="1"/>
        <rFont val="Calibri"/>
        <family val="2"/>
        <scheme val="minor"/>
      </rPr>
      <t>2</t>
    </r>
    <r>
      <rPr>
        <vertAlign val="subscript"/>
        <sz val="11"/>
        <color theme="1"/>
        <rFont val="Calibri"/>
        <family val="2"/>
        <scheme val="minor"/>
      </rPr>
      <t>portfolio</t>
    </r>
  </si>
  <si>
    <t>Κανόνας Υπολογισμού:</t>
  </si>
  <si>
    <t>Ετήσιο R = Εβδομ. R*52</t>
  </si>
  <si>
    <t>Ετήσιο σ = Εβδομ. σ*sqrt(52)</t>
  </si>
  <si>
    <t>ΔΕΗ (A)</t>
  </si>
  <si>
    <t>ΟΤΕ (B)</t>
  </si>
  <si>
    <t>ΕΥΡΕΣΗ ΑΡΙΣΤΟΥ ΧΑΡΤΟΦΥΛΑΚΙΟΥ</t>
  </si>
  <si>
    <t>ΕΥΡΕΣΗ ΧΑΡΤΟΦΥΛΑΚΙΟΥ Ζ</t>
  </si>
  <si>
    <r>
      <t>σ</t>
    </r>
    <r>
      <rPr>
        <b/>
        <vertAlign val="superscript"/>
        <sz val="11"/>
        <color theme="1"/>
        <rFont val="Calibri"/>
        <family val="2"/>
        <charset val="161"/>
        <scheme val="minor"/>
      </rPr>
      <t>2</t>
    </r>
    <r>
      <rPr>
        <b/>
        <vertAlign val="subscript"/>
        <sz val="11"/>
        <color theme="1"/>
        <rFont val="Calibri"/>
        <family val="2"/>
        <scheme val="minor"/>
      </rPr>
      <t>p-target</t>
    </r>
    <r>
      <rPr>
        <b/>
        <sz val="11"/>
        <color theme="1"/>
        <rFont val="Calibri"/>
        <family val="2"/>
        <scheme val="minor"/>
      </rPr>
      <t>M</t>
    </r>
  </si>
  <si>
    <t>rf</t>
  </si>
  <si>
    <t xml:space="preserve">Παράδειγμα Σχεδιασμού Άριστου χαρτοφυλακίου  αποτελούμενο από μετοχές </t>
  </si>
  <si>
    <t>και αξιόγραφο μηδενικού κινδύνου.</t>
  </si>
  <si>
    <t>ΠΙΝΑΚΑΣ ΔΕΔΟΜΕΝΩΝ</t>
  </si>
  <si>
    <t xml:space="preserve">ΑΠΑΝΤΗΣΗ α) ΧΑΡΑΚΤΗΡΙΣΤΙΚΑ ΧΑΡΤΟΦΥΛΑΚΙΟΥ </t>
  </si>
  <si>
    <t>ΑΠΑΝΤΗΣΗ β) ΕΥΡΕΣΗ ΧΑΡΤΟΦΥΛΑΚΙΟΥ ΜΕ ΕΛΑΧ. ΚΙΝΔΥΝΟ</t>
  </si>
  <si>
    <t>ΟΤΕ (ΚΟ) Α</t>
  </si>
  <si>
    <t>ΔΕΗ (ΚΟ) Β</t>
  </si>
  <si>
    <r>
      <t>w</t>
    </r>
    <r>
      <rPr>
        <vertAlign val="subscript"/>
        <sz val="11"/>
        <color theme="1"/>
        <rFont val="Calibri"/>
        <family val="2"/>
        <scheme val="minor"/>
      </rPr>
      <t>B</t>
    </r>
  </si>
  <si>
    <t xml:space="preserve"> </t>
  </si>
  <si>
    <t>CASE STUDY  - ΑΝΑΛΥΣΗ ΘΕΩΡΙΑΣ ΧΑΡΤΟΦΥΛΑΚΙΟΥ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</si>
</sst>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%"/>
    <numFmt numFmtId="165" formatCode="0.00000000000000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0"/>
      <name val="Arial Greek"/>
      <charset val="161"/>
    </font>
    <font>
      <b/>
      <vertAlign val="subscript"/>
      <sz val="10"/>
      <name val="Arial Greek"/>
      <charset val="161"/>
    </font>
    <font>
      <sz val="10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i/>
      <sz val="11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0" fillId="0" borderId="1" xfId="0" applyBorder="1"/>
    <xf numFmtId="14" fontId="0" fillId="0" borderId="3" xfId="0" applyNumberFormat="1" applyBorder="1"/>
    <xf numFmtId="14" fontId="0" fillId="0" borderId="1" xfId="0" applyNumberFormat="1" applyBorder="1"/>
    <xf numFmtId="10" fontId="0" fillId="0" borderId="3" xfId="1" applyNumberFormat="1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0" borderId="7" xfId="0" applyNumberFormat="1" applyBorder="1"/>
    <xf numFmtId="10" fontId="0" fillId="0" borderId="8" xfId="1" applyNumberFormat="1" applyFont="1" applyBorder="1"/>
    <xf numFmtId="0" fontId="0" fillId="0" borderId="7" xfId="0" applyBorder="1"/>
    <xf numFmtId="10" fontId="0" fillId="0" borderId="6" xfId="1" applyNumberFormat="1" applyFont="1" applyBorder="1"/>
    <xf numFmtId="0" fontId="0" fillId="0" borderId="9" xfId="0" applyBorder="1"/>
    <xf numFmtId="164" fontId="0" fillId="0" borderId="8" xfId="1" applyNumberFormat="1" applyFont="1" applyBorder="1"/>
    <xf numFmtId="4" fontId="0" fillId="0" borderId="5" xfId="0" applyNumberFormat="1" applyBorder="1"/>
    <xf numFmtId="14" fontId="0" fillId="0" borderId="0" xfId="0" applyNumberFormat="1"/>
    <xf numFmtId="4" fontId="0" fillId="0" borderId="0" xfId="0" applyNumberFormat="1"/>
    <xf numFmtId="164" fontId="0" fillId="0" borderId="0" xfId="1" applyNumberFormat="1" applyFont="1"/>
    <xf numFmtId="10" fontId="0" fillId="0" borderId="0" xfId="0" applyNumberFormat="1"/>
    <xf numFmtId="10" fontId="0" fillId="0" borderId="0" xfId="1" applyNumberFormat="1" applyFont="1"/>
    <xf numFmtId="165" fontId="0" fillId="0" borderId="0" xfId="0" applyNumberFormat="1"/>
    <xf numFmtId="10" fontId="0" fillId="0" borderId="0" xfId="1" applyNumberFormat="1" applyFont="1" applyBorder="1"/>
    <xf numFmtId="0" fontId="7" fillId="0" borderId="4" xfId="0" applyFont="1" applyBorder="1"/>
    <xf numFmtId="0" fontId="2" fillId="0" borderId="4" xfId="0" applyFont="1" applyBorder="1"/>
    <xf numFmtId="0" fontId="0" fillId="2" borderId="9" xfId="0" applyFill="1" applyBorder="1"/>
    <xf numFmtId="0" fontId="2" fillId="0" borderId="10" xfId="0" applyFont="1" applyBorder="1"/>
    <xf numFmtId="10" fontId="0" fillId="0" borderId="11" xfId="1" applyNumberFormat="1" applyFont="1" applyBorder="1"/>
    <xf numFmtId="0" fontId="2" fillId="0" borderId="1" xfId="0" applyFont="1" applyBorder="1"/>
    <xf numFmtId="10" fontId="2" fillId="0" borderId="2" xfId="0" applyNumberFormat="1" applyFont="1" applyBorder="1"/>
    <xf numFmtId="0" fontId="0" fillId="2" borderId="2" xfId="0" applyFill="1" applyBorder="1"/>
    <xf numFmtId="164" fontId="0" fillId="2" borderId="2" xfId="1" applyNumberFormat="1" applyFont="1" applyFill="1" applyBorder="1"/>
    <xf numFmtId="164" fontId="0" fillId="0" borderId="3" xfId="0" applyNumberFormat="1" applyBorder="1"/>
    <xf numFmtId="164" fontId="0" fillId="0" borderId="8" xfId="0" applyNumberFormat="1" applyBorder="1"/>
    <xf numFmtId="164" fontId="0" fillId="2" borderId="8" xfId="0" applyNumberFormat="1" applyFill="1" applyBorder="1"/>
    <xf numFmtId="164" fontId="0" fillId="0" borderId="6" xfId="0" applyNumberFormat="1" applyBorder="1"/>
    <xf numFmtId="10" fontId="0" fillId="3" borderId="14" xfId="0" applyNumberFormat="1" applyFill="1" applyBorder="1"/>
    <xf numFmtId="10" fontId="0" fillId="3" borderId="15" xfId="0" applyNumberFormat="1" applyFill="1" applyBorder="1"/>
    <xf numFmtId="0" fontId="0" fillId="2" borderId="13" xfId="0" applyFill="1" applyBorder="1"/>
    <xf numFmtId="0" fontId="0" fillId="0" borderId="16" xfId="0" applyBorder="1"/>
    <xf numFmtId="0" fontId="9" fillId="0" borderId="0" xfId="0" applyFont="1"/>
    <xf numFmtId="0" fontId="9" fillId="0" borderId="16" xfId="0" applyFont="1" applyBorder="1"/>
    <xf numFmtId="14" fontId="0" fillId="0" borderId="17" xfId="0" applyNumberFormat="1" applyBorder="1"/>
    <xf numFmtId="0" fontId="0" fillId="0" borderId="18" xfId="0" applyBorder="1"/>
    <xf numFmtId="10" fontId="0" fillId="0" borderId="17" xfId="1" applyNumberFormat="1" applyFont="1" applyBorder="1"/>
    <xf numFmtId="10" fontId="0" fillId="0" borderId="19" xfId="0" applyNumberFormat="1" applyBorder="1"/>
    <xf numFmtId="10" fontId="0" fillId="0" borderId="19" xfId="1" applyNumberFormat="1" applyFont="1" applyBorder="1"/>
    <xf numFmtId="0" fontId="0" fillId="0" borderId="19" xfId="0" applyBorder="1"/>
    <xf numFmtId="4" fontId="0" fillId="0" borderId="16" xfId="0" applyNumberFormat="1" applyBorder="1"/>
    <xf numFmtId="164" fontId="0" fillId="0" borderId="16" xfId="1" applyNumberFormat="1" applyFont="1" applyBorder="1"/>
    <xf numFmtId="14" fontId="0" fillId="0" borderId="16" xfId="0" applyNumberFormat="1" applyBorder="1"/>
    <xf numFmtId="0" fontId="7" fillId="0" borderId="0" xfId="0" applyFont="1" applyBorder="1"/>
    <xf numFmtId="10" fontId="0" fillId="0" borderId="16" xfId="1" applyNumberFormat="1" applyFont="1" applyBorder="1"/>
    <xf numFmtId="0" fontId="0" fillId="0" borderId="0" xfId="0" applyBorder="1"/>
    <xf numFmtId="0" fontId="0" fillId="0" borderId="20" xfId="0" applyBorder="1"/>
    <xf numFmtId="0" fontId="0" fillId="0" borderId="21" xfId="0" applyBorder="1"/>
    <xf numFmtId="9" fontId="0" fillId="0" borderId="22" xfId="0" applyNumberFormat="1" applyBorder="1"/>
    <xf numFmtId="0" fontId="0" fillId="0" borderId="22" xfId="0" applyBorder="1"/>
    <xf numFmtId="0" fontId="2" fillId="0" borderId="12" xfId="0" applyFont="1" applyBorder="1"/>
    <xf numFmtId="10" fontId="0" fillId="0" borderId="13" xfId="0" applyNumberFormat="1" applyBorder="1"/>
    <xf numFmtId="0" fontId="2" fillId="0" borderId="16" xfId="0" applyFont="1" applyBorder="1"/>
    <xf numFmtId="0" fontId="11" fillId="0" borderId="16" xfId="0" applyFont="1" applyBorder="1"/>
    <xf numFmtId="0" fontId="11" fillId="0" borderId="16" xfId="0" applyFont="1" applyFill="1" applyBorder="1"/>
    <xf numFmtId="0" fontId="7" fillId="0" borderId="27" xfId="0" applyFont="1" applyBorder="1" applyAlignment="1"/>
    <xf numFmtId="0" fontId="7" fillId="0" borderId="26" xfId="0" applyFont="1" applyBorder="1" applyAlignment="1"/>
    <xf numFmtId="0" fontId="0" fillId="0" borderId="28" xfId="0" applyBorder="1"/>
    <xf numFmtId="0" fontId="7" fillId="0" borderId="7" xfId="0" applyFont="1" applyBorder="1" applyAlignment="1"/>
    <xf numFmtId="0" fontId="12" fillId="0" borderId="0" xfId="0" applyFont="1"/>
    <xf numFmtId="10" fontId="0" fillId="0" borderId="0" xfId="0" applyNumberFormat="1" applyFill="1" applyBorder="1"/>
    <xf numFmtId="164" fontId="0" fillId="0" borderId="2" xfId="0" applyNumberFormat="1" applyBorder="1"/>
    <xf numFmtId="0" fontId="2" fillId="2" borderId="23" xfId="0" applyFont="1" applyFill="1" applyBorder="1" applyAlignment="1">
      <alignment horizontal="left"/>
    </xf>
    <xf numFmtId="0" fontId="2" fillId="2" borderId="24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48</xdr:row>
      <xdr:rowOff>161925</xdr:rowOff>
    </xdr:from>
    <xdr:to>
      <xdr:col>7</xdr:col>
      <xdr:colOff>600075</xdr:colOff>
      <xdr:row>51</xdr:row>
      <xdr:rowOff>47625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>
          <a:grpSpLocks noChangeAspect="1"/>
        </xdr:cNvGrpSpPr>
      </xdr:nvGrpSpPr>
      <xdr:grpSpPr bwMode="auto">
        <a:xfrm>
          <a:off x="3324225" y="9744075"/>
          <a:ext cx="2743200" cy="590550"/>
          <a:chOff x="286" y="241"/>
          <a:chExt cx="250" cy="48"/>
        </a:xfrm>
      </xdr:grpSpPr>
      <xdr:sp macro="" textlink="">
        <xdr:nvSpPr>
          <xdr:cNvPr id="3" name="AutoShape 3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286" y="241"/>
            <a:ext cx="250" cy="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Line 5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328" y="265"/>
            <a:ext cx="139" cy="1"/>
          </a:xfrm>
          <a:prstGeom prst="line">
            <a:avLst/>
          </a:prstGeom>
          <a:noFill/>
          <a:ln w="1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" name="Rectangle 7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525" y="277"/>
            <a:ext cx="0" cy="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n-US" sz="700" b="0" i="1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6" name="Rectangle 10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459" y="277"/>
            <a:ext cx="12" cy="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7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B</a:t>
            </a:r>
          </a:p>
        </xdr:txBody>
      </xdr:sp>
      <xdr:sp macro="" textlink="">
        <xdr:nvSpPr>
          <xdr:cNvPr id="7" name="Rectangle 11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444" y="277"/>
            <a:ext cx="12" cy="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7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A</a:t>
            </a:r>
          </a:p>
        </xdr:txBody>
      </xdr:sp>
      <xdr:sp macro="" textlink="">
        <xdr:nvSpPr>
          <xdr:cNvPr id="8" name="Rectangle 12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422" y="277"/>
            <a:ext cx="19" cy="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7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AB</a:t>
            </a:r>
          </a:p>
        </xdr:txBody>
      </xdr:sp>
      <xdr:sp macro="" textlink="">
        <xdr:nvSpPr>
          <xdr:cNvPr id="9" name="Rectangle 13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383" y="274"/>
            <a:ext cx="12" cy="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7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B</a:t>
            </a:r>
          </a:p>
        </xdr:txBody>
      </xdr:sp>
      <xdr:sp macro="" textlink="">
        <xdr:nvSpPr>
          <xdr:cNvPr id="10" name="Rectangle 14">
            <a:extLst>
              <a:ext uri="{FF2B5EF4-FFF2-40B4-BE49-F238E27FC236}">
                <a16:creationId xmlns:a16="http://schemas.microsoft.com/office/drawing/2014/main" xmlns="" id="{00000000-0008-0000-00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346" y="274"/>
            <a:ext cx="12" cy="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7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A</a:t>
            </a:r>
          </a:p>
        </xdr:txBody>
      </xdr:sp>
      <xdr:sp macro="" textlink="">
        <xdr:nvSpPr>
          <xdr:cNvPr id="11" name="Rectangle 15">
            <a:extLst>
              <a:ext uri="{FF2B5EF4-FFF2-40B4-BE49-F238E27FC236}">
                <a16:creationId xmlns:a16="http://schemas.microsoft.com/office/drawing/2014/main" xmlns="" id="{00000000-0008-0000-00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437" y="255"/>
            <a:ext cx="12" cy="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7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B</a:t>
            </a:r>
          </a:p>
        </xdr:txBody>
      </xdr:sp>
      <xdr:sp macro="" textlink="">
        <xdr:nvSpPr>
          <xdr:cNvPr id="12" name="Rectangle 16">
            <a:extLst>
              <a:ext uri="{FF2B5EF4-FFF2-40B4-BE49-F238E27FC236}">
                <a16:creationId xmlns:a16="http://schemas.microsoft.com/office/drawing/2014/main" xmlns="" id="{00000000-0008-0000-00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421" y="255"/>
            <a:ext cx="12" cy="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7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A</a:t>
            </a:r>
          </a:p>
        </xdr:txBody>
      </xdr:sp>
      <xdr:sp macro="" textlink="">
        <xdr:nvSpPr>
          <xdr:cNvPr id="13" name="Rectangle 17">
            <a:extLst>
              <a:ext uri="{FF2B5EF4-FFF2-40B4-BE49-F238E27FC236}">
                <a16:creationId xmlns:a16="http://schemas.microsoft.com/office/drawing/2014/main" xmlns="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399" y="255"/>
            <a:ext cx="19" cy="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7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AB</a:t>
            </a:r>
          </a:p>
        </xdr:txBody>
      </xdr:sp>
      <xdr:sp macro="" textlink="">
        <xdr:nvSpPr>
          <xdr:cNvPr id="14" name="Rectangle 18">
            <a:extLst>
              <a:ext uri="{FF2B5EF4-FFF2-40B4-BE49-F238E27FC236}">
                <a16:creationId xmlns:a16="http://schemas.microsoft.com/office/drawing/2014/main" xmlns="" id="{00000000-0008-0000-00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368" y="252"/>
            <a:ext cx="12" cy="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7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B</a:t>
            </a:r>
          </a:p>
        </xdr:txBody>
      </xdr:sp>
      <xdr:sp macro="" textlink="">
        <xdr:nvSpPr>
          <xdr:cNvPr id="15" name="Rectangle 19">
            <a:extLst>
              <a:ext uri="{FF2B5EF4-FFF2-40B4-BE49-F238E27FC236}">
                <a16:creationId xmlns:a16="http://schemas.microsoft.com/office/drawing/2014/main" xmlns="" id="{00000000-0008-0000-00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309" y="259"/>
            <a:ext cx="9" cy="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en-US" sz="7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</a:t>
            </a:r>
          </a:p>
        </xdr:txBody>
      </xdr:sp>
      <xdr:sp macro="" textlink="">
        <xdr:nvSpPr>
          <xdr:cNvPr id="16" name="Rectangle 20">
            <a:extLst>
              <a:ext uri="{FF2B5EF4-FFF2-40B4-BE49-F238E27FC236}">
                <a16:creationId xmlns:a16="http://schemas.microsoft.com/office/drawing/2014/main" xmlns="" id="{00000000-0008-0000-0000-000010000000}"/>
              </a:ext>
            </a:extLst>
          </xdr:cNvPr>
          <xdr:cNvSpPr>
            <a:spLocks noChangeArrowheads="1"/>
          </xdr:cNvSpPr>
        </xdr:nvSpPr>
        <xdr:spPr bwMode="auto">
          <a:xfrm>
            <a:off x="299" y="265"/>
            <a:ext cx="12" cy="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7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A</a:t>
            </a:r>
          </a:p>
        </xdr:txBody>
      </xdr:sp>
      <xdr:sp macro="" textlink="">
        <xdr:nvSpPr>
          <xdr:cNvPr id="17" name="Rectangle 21">
            <a:extLst>
              <a:ext uri="{FF2B5EF4-FFF2-40B4-BE49-F238E27FC236}">
                <a16:creationId xmlns:a16="http://schemas.microsoft.com/office/drawing/2014/main" xmlns="" id="{00000000-0008-0000-00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289" y="255"/>
            <a:ext cx="14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12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w</a:t>
            </a:r>
          </a:p>
        </xdr:txBody>
      </xdr:sp>
      <xdr:sp macro="" textlink="">
        <xdr:nvSpPr>
          <xdr:cNvPr id="18" name="Rectangle 24">
            <a:extLst>
              <a:ext uri="{FF2B5EF4-FFF2-40B4-BE49-F238E27FC236}">
                <a16:creationId xmlns:a16="http://schemas.microsoft.com/office/drawing/2014/main" xmlns="" id="{00000000-0008-0000-00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499" y="243"/>
            <a:ext cx="0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n-US" sz="1200" b="0" i="1" u="none" strike="noStrike" baseline="0">
              <a:solidFill>
                <a:srgbClr val="000000"/>
              </a:solidFill>
              <a:latin typeface="Symbol"/>
            </a:endParaRPr>
          </a:p>
        </xdr:txBody>
      </xdr:sp>
      <xdr:sp macro="" textlink="">
        <xdr:nvSpPr>
          <xdr:cNvPr id="19" name="Rectangle 25">
            <a:extLst>
              <a:ext uri="{FF2B5EF4-FFF2-40B4-BE49-F238E27FC236}">
                <a16:creationId xmlns:a16="http://schemas.microsoft.com/office/drawing/2014/main" xmlns="" id="{00000000-0008-0000-0000-000013000000}"/>
              </a:ext>
            </a:extLst>
          </xdr:cNvPr>
          <xdr:cNvSpPr>
            <a:spLocks noChangeArrowheads="1"/>
          </xdr:cNvSpPr>
        </xdr:nvSpPr>
        <xdr:spPr bwMode="auto">
          <a:xfrm>
            <a:off x="448" y="265"/>
            <a:ext cx="13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1200" b="0" i="1" u="none" strike="noStrike" baseline="0">
                <a:solidFill>
                  <a:srgbClr val="000000"/>
                </a:solidFill>
                <a:latin typeface="Symbol"/>
              </a:rPr>
              <a:t></a:t>
            </a:r>
          </a:p>
        </xdr:txBody>
      </xdr:sp>
      <xdr:sp macro="" textlink="">
        <xdr:nvSpPr>
          <xdr:cNvPr id="20" name="Rectangle 26">
            <a:extLst>
              <a:ext uri="{FF2B5EF4-FFF2-40B4-BE49-F238E27FC236}">
                <a16:creationId xmlns:a16="http://schemas.microsoft.com/office/drawing/2014/main" xmlns="" id="{00000000-0008-0000-00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432" y="265"/>
            <a:ext cx="13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1200" b="0" i="1" u="none" strike="noStrike" baseline="0">
                <a:solidFill>
                  <a:srgbClr val="000000"/>
                </a:solidFill>
                <a:latin typeface="Symbol"/>
              </a:rPr>
              <a:t></a:t>
            </a:r>
          </a:p>
        </xdr:txBody>
      </xdr:sp>
      <xdr:sp macro="" textlink="">
        <xdr:nvSpPr>
          <xdr:cNvPr id="21" name="Rectangle 27">
            <a:extLst>
              <a:ext uri="{FF2B5EF4-FFF2-40B4-BE49-F238E27FC236}">
                <a16:creationId xmlns:a16="http://schemas.microsoft.com/office/drawing/2014/main" xmlns="" id="{00000000-0008-0000-0000-000015000000}"/>
              </a:ext>
            </a:extLst>
          </xdr:cNvPr>
          <xdr:cNvSpPr>
            <a:spLocks noChangeArrowheads="1"/>
          </xdr:cNvSpPr>
        </xdr:nvSpPr>
        <xdr:spPr bwMode="auto">
          <a:xfrm>
            <a:off x="412" y="265"/>
            <a:ext cx="12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1200" b="0" i="1" u="none" strike="noStrike" baseline="0">
                <a:solidFill>
                  <a:srgbClr val="000000"/>
                </a:solidFill>
                <a:latin typeface="Symbol"/>
              </a:rPr>
              <a:t></a:t>
            </a:r>
          </a:p>
        </xdr:txBody>
      </xdr:sp>
      <xdr:sp macro="" textlink="">
        <xdr:nvSpPr>
          <xdr:cNvPr id="22" name="Rectangle 28">
            <a:extLst>
              <a:ext uri="{FF2B5EF4-FFF2-40B4-BE49-F238E27FC236}">
                <a16:creationId xmlns:a16="http://schemas.microsoft.com/office/drawing/2014/main" xmlns="" id="{00000000-0008-0000-0000-000016000000}"/>
              </a:ext>
            </a:extLst>
          </xdr:cNvPr>
          <xdr:cNvSpPr>
            <a:spLocks noChangeArrowheads="1"/>
          </xdr:cNvSpPr>
        </xdr:nvSpPr>
        <xdr:spPr bwMode="auto">
          <a:xfrm>
            <a:off x="366" y="265"/>
            <a:ext cx="13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1200" b="0" i="1" u="none" strike="noStrike" baseline="0">
                <a:solidFill>
                  <a:srgbClr val="000000"/>
                </a:solidFill>
                <a:latin typeface="Symbol"/>
              </a:rPr>
              <a:t></a:t>
            </a:r>
          </a:p>
        </xdr:txBody>
      </xdr:sp>
      <xdr:sp macro="" textlink="">
        <xdr:nvSpPr>
          <xdr:cNvPr id="23" name="Rectangle 29">
            <a:extLst>
              <a:ext uri="{FF2B5EF4-FFF2-40B4-BE49-F238E27FC236}">
                <a16:creationId xmlns:a16="http://schemas.microsoft.com/office/drawing/2014/main" xmlns="" id="{00000000-0008-0000-00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328" y="265"/>
            <a:ext cx="13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1200" b="0" i="1" u="none" strike="noStrike" baseline="0">
                <a:solidFill>
                  <a:srgbClr val="000000"/>
                </a:solidFill>
                <a:latin typeface="Symbol"/>
              </a:rPr>
              <a:t></a:t>
            </a:r>
          </a:p>
        </xdr:txBody>
      </xdr:sp>
      <xdr:sp macro="" textlink="">
        <xdr:nvSpPr>
          <xdr:cNvPr id="24" name="Rectangle 30">
            <a:extLst>
              <a:ext uri="{FF2B5EF4-FFF2-40B4-BE49-F238E27FC236}">
                <a16:creationId xmlns:a16="http://schemas.microsoft.com/office/drawing/2014/main" xmlns="" id="{00000000-0008-0000-00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426" y="243"/>
            <a:ext cx="13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1200" b="0" i="1" u="none" strike="noStrike" baseline="0">
                <a:solidFill>
                  <a:srgbClr val="000000"/>
                </a:solidFill>
                <a:latin typeface="Symbol"/>
              </a:rPr>
              <a:t></a:t>
            </a:r>
          </a:p>
        </xdr:txBody>
      </xdr:sp>
      <xdr:sp macro="" textlink="">
        <xdr:nvSpPr>
          <xdr:cNvPr id="25" name="Rectangle 31">
            <a:extLst>
              <a:ext uri="{FF2B5EF4-FFF2-40B4-BE49-F238E27FC236}">
                <a16:creationId xmlns:a16="http://schemas.microsoft.com/office/drawing/2014/main" xmlns="" id="{00000000-0008-0000-0000-000019000000}"/>
              </a:ext>
            </a:extLst>
          </xdr:cNvPr>
          <xdr:cNvSpPr>
            <a:spLocks noChangeArrowheads="1"/>
          </xdr:cNvSpPr>
        </xdr:nvSpPr>
        <xdr:spPr bwMode="auto">
          <a:xfrm>
            <a:off x="410" y="243"/>
            <a:ext cx="13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1200" b="0" i="1" u="none" strike="noStrike" baseline="0">
                <a:solidFill>
                  <a:srgbClr val="000000"/>
                </a:solidFill>
                <a:latin typeface="Symbol"/>
              </a:rPr>
              <a:t></a:t>
            </a:r>
          </a:p>
        </xdr:txBody>
      </xdr:sp>
      <xdr:sp macro="" textlink="">
        <xdr:nvSpPr>
          <xdr:cNvPr id="26" name="Rectangle 32">
            <a:extLst>
              <a:ext uri="{FF2B5EF4-FFF2-40B4-BE49-F238E27FC236}">
                <a16:creationId xmlns:a16="http://schemas.microsoft.com/office/drawing/2014/main" xmlns="" id="{00000000-0008-0000-00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389" y="243"/>
            <a:ext cx="12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1200" b="0" i="1" u="none" strike="noStrike" baseline="0">
                <a:solidFill>
                  <a:srgbClr val="000000"/>
                </a:solidFill>
                <a:latin typeface="Symbol"/>
              </a:rPr>
              <a:t></a:t>
            </a:r>
          </a:p>
        </xdr:txBody>
      </xdr:sp>
      <xdr:sp macro="" textlink="">
        <xdr:nvSpPr>
          <xdr:cNvPr id="27" name="Rectangle 33">
            <a:extLst>
              <a:ext uri="{FF2B5EF4-FFF2-40B4-BE49-F238E27FC236}">
                <a16:creationId xmlns:a16="http://schemas.microsoft.com/office/drawing/2014/main" xmlns="" id="{00000000-0008-0000-00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351" y="243"/>
            <a:ext cx="13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1200" b="0" i="1" u="none" strike="noStrike" baseline="0">
                <a:solidFill>
                  <a:srgbClr val="000000"/>
                </a:solidFill>
                <a:latin typeface="Symbol"/>
              </a:rPr>
              <a:t></a:t>
            </a:r>
          </a:p>
        </xdr:txBody>
      </xdr:sp>
      <xdr:sp macro="" textlink="">
        <xdr:nvSpPr>
          <xdr:cNvPr id="28" name="Rectangle 34">
            <a:extLst>
              <a:ext uri="{FF2B5EF4-FFF2-40B4-BE49-F238E27FC236}">
                <a16:creationId xmlns:a16="http://schemas.microsoft.com/office/drawing/2014/main" xmlns="" id="{00000000-0008-0000-0000-00001C000000}"/>
              </a:ext>
            </a:extLst>
          </xdr:cNvPr>
          <xdr:cNvSpPr>
            <a:spLocks noChangeArrowheads="1"/>
          </xdr:cNvSpPr>
        </xdr:nvSpPr>
        <xdr:spPr bwMode="auto">
          <a:xfrm>
            <a:off x="504" y="265"/>
            <a:ext cx="0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n-US" sz="1200" b="0" i="0" u="none" strike="noStrike" baseline="0">
              <a:solidFill>
                <a:srgbClr val="000000"/>
              </a:solidFill>
              <a:latin typeface="Symbol"/>
            </a:endParaRPr>
          </a:p>
        </xdr:txBody>
      </xdr:sp>
      <xdr:sp macro="" textlink="">
        <xdr:nvSpPr>
          <xdr:cNvPr id="29" name="Rectangle 35">
            <a:extLst>
              <a:ext uri="{FF2B5EF4-FFF2-40B4-BE49-F238E27FC236}">
                <a16:creationId xmlns:a16="http://schemas.microsoft.com/office/drawing/2014/main" xmlns="" id="{00000000-0008-0000-00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471" y="253"/>
            <a:ext cx="0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n-US" sz="1200" b="0" i="0" u="none" strike="noStrike" baseline="0">
              <a:solidFill>
                <a:srgbClr val="000000"/>
              </a:solidFill>
              <a:latin typeface="Symbol"/>
            </a:endParaRPr>
          </a:p>
        </xdr:txBody>
      </xdr:sp>
      <xdr:sp macro="" textlink="">
        <xdr:nvSpPr>
          <xdr:cNvPr id="30" name="Rectangle 36">
            <a:extLst>
              <a:ext uri="{FF2B5EF4-FFF2-40B4-BE49-F238E27FC236}">
                <a16:creationId xmlns:a16="http://schemas.microsoft.com/office/drawing/2014/main" xmlns="" id="{00000000-0008-0000-0000-00001E000000}"/>
              </a:ext>
            </a:extLst>
          </xdr:cNvPr>
          <xdr:cNvSpPr>
            <a:spLocks noChangeArrowheads="1"/>
          </xdr:cNvSpPr>
        </xdr:nvSpPr>
        <xdr:spPr bwMode="auto">
          <a:xfrm>
            <a:off x="392" y="265"/>
            <a:ext cx="9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Symbol"/>
              </a:rPr>
              <a:t></a:t>
            </a:r>
          </a:p>
        </xdr:txBody>
      </xdr:sp>
      <xdr:sp macro="" textlink="">
        <xdr:nvSpPr>
          <xdr:cNvPr id="31" name="Rectangle 37">
            <a:extLst>
              <a:ext uri="{FF2B5EF4-FFF2-40B4-BE49-F238E27FC236}">
                <a16:creationId xmlns:a16="http://schemas.microsoft.com/office/drawing/2014/main" xmlns="" id="{00000000-0008-0000-00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355" y="265"/>
            <a:ext cx="9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Symbol"/>
              </a:rPr>
              <a:t></a:t>
            </a:r>
          </a:p>
        </xdr:txBody>
      </xdr:sp>
      <xdr:sp macro="" textlink="">
        <xdr:nvSpPr>
          <xdr:cNvPr id="32" name="Rectangle 38">
            <a:extLst>
              <a:ext uri="{FF2B5EF4-FFF2-40B4-BE49-F238E27FC236}">
                <a16:creationId xmlns:a16="http://schemas.microsoft.com/office/drawing/2014/main" xmlns="" id="{00000000-0008-0000-00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378" y="243"/>
            <a:ext cx="9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Symbol"/>
              </a:rPr>
              <a:t></a:t>
            </a:r>
          </a:p>
        </xdr:txBody>
      </xdr:sp>
      <xdr:sp macro="" textlink="">
        <xdr:nvSpPr>
          <xdr:cNvPr id="33" name="Rectangle 39">
            <a:extLst>
              <a:ext uri="{FF2B5EF4-FFF2-40B4-BE49-F238E27FC236}">
                <a16:creationId xmlns:a16="http://schemas.microsoft.com/office/drawing/2014/main" xmlns="" id="{00000000-0008-0000-00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316" y="253"/>
            <a:ext cx="9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Symbol"/>
              </a:rPr>
              <a:t></a:t>
            </a:r>
          </a:p>
        </xdr:txBody>
      </xdr:sp>
      <xdr:sp macro="" textlink="">
        <xdr:nvSpPr>
          <xdr:cNvPr id="34" name="Rectangle 40">
            <a:extLst>
              <a:ext uri="{FF2B5EF4-FFF2-40B4-BE49-F238E27FC236}">
                <a16:creationId xmlns:a16="http://schemas.microsoft.com/office/drawing/2014/main" xmlns="" id="{00000000-0008-0000-0000-000022000000}"/>
              </a:ext>
            </a:extLst>
          </xdr:cNvPr>
          <xdr:cNvSpPr>
            <a:spLocks noChangeArrowheads="1"/>
          </xdr:cNvSpPr>
        </xdr:nvSpPr>
        <xdr:spPr bwMode="auto">
          <a:xfrm>
            <a:off x="404" y="267"/>
            <a:ext cx="8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2</a:t>
            </a:r>
          </a:p>
        </xdr:txBody>
      </xdr:sp>
      <xdr:sp macro="" textlink="">
        <xdr:nvSpPr>
          <xdr:cNvPr id="35" name="Rectangle 41">
            <a:extLst>
              <a:ext uri="{FF2B5EF4-FFF2-40B4-BE49-F238E27FC236}">
                <a16:creationId xmlns:a16="http://schemas.microsoft.com/office/drawing/2014/main" xmlns="" id="{00000000-0008-0000-00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377" y="266"/>
            <a:ext cx="5" cy="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7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2</a:t>
            </a:r>
          </a:p>
        </xdr:txBody>
      </xdr:sp>
      <xdr:sp macro="" textlink="">
        <xdr:nvSpPr>
          <xdr:cNvPr id="36" name="Rectangle 42">
            <a:extLst>
              <a:ext uri="{FF2B5EF4-FFF2-40B4-BE49-F238E27FC236}">
                <a16:creationId xmlns:a16="http://schemas.microsoft.com/office/drawing/2014/main" xmlns="" id="{00000000-0008-0000-0000-000024000000}"/>
              </a:ext>
            </a:extLst>
          </xdr:cNvPr>
          <xdr:cNvSpPr>
            <a:spLocks noChangeArrowheads="1"/>
          </xdr:cNvSpPr>
        </xdr:nvSpPr>
        <xdr:spPr bwMode="auto">
          <a:xfrm>
            <a:off x="340" y="266"/>
            <a:ext cx="5" cy="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7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2</a:t>
            </a:r>
          </a:p>
        </xdr:txBody>
      </xdr:sp>
      <xdr:sp macro="" textlink="">
        <xdr:nvSpPr>
          <xdr:cNvPr id="37" name="Rectangle 43">
            <a:extLst>
              <a:ext uri="{FF2B5EF4-FFF2-40B4-BE49-F238E27FC236}">
                <a16:creationId xmlns:a16="http://schemas.microsoft.com/office/drawing/2014/main" xmlns="" id="{00000000-0008-0000-0000-000025000000}"/>
              </a:ext>
            </a:extLst>
          </xdr:cNvPr>
          <xdr:cNvSpPr>
            <a:spLocks noChangeArrowheads="1"/>
          </xdr:cNvSpPr>
        </xdr:nvSpPr>
        <xdr:spPr bwMode="auto">
          <a:xfrm>
            <a:off x="363" y="244"/>
            <a:ext cx="5" cy="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7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2</a:t>
            </a:r>
          </a:p>
        </xdr:txBody>
      </xdr:sp>
    </xdr:grpSp>
    <xdr:clientData/>
  </xdr:twoCellAnchor>
  <xdr:twoCellAnchor>
    <xdr:from>
      <xdr:col>1</xdr:col>
      <xdr:colOff>0</xdr:colOff>
      <xdr:row>4</xdr:row>
      <xdr:rowOff>9525</xdr:rowOff>
    </xdr:from>
    <xdr:to>
      <xdr:col>7</xdr:col>
      <xdr:colOff>0</xdr:colOff>
      <xdr:row>10</xdr:row>
      <xdr:rowOff>164444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819150" y="781050"/>
          <a:ext cx="4676775" cy="1297919"/>
        </a:xfrm>
        <a:prstGeom prst="rect">
          <a:avLst/>
        </a:prstGeom>
        <a:solidFill>
          <a:schemeClr val="bg1">
            <a:lumMod val="85000"/>
          </a:schemeClr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wrap="square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800" b="1" i="1" u="sng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800" b="1" i="1" u="sng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800" b="1" i="1" u="sng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800" b="1" i="1" u="sng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800" b="1" i="1" u="sng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800" b="1" i="1" u="sng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800" b="1" i="1" u="sng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800" b="1" i="1" u="sng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800" b="1" i="1" u="sng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r>
            <a:rPr lang="el-GR" sz="1100" b="0" i="0" u="none">
              <a:latin typeface="+mn-lt"/>
            </a:rPr>
            <a:t>Στον Πίνακα παρουσιάζονται οι μέσες εβδομαδιαίες αποδόσεις των μετοχών του ΟΤΕ και ΔΕΗ (έστω Α και Β), για τις τελευταίες 6 εβδομάδες. Εάν τα ποσοστά συμμετοχής σε ένα χαρτοφυλάκιο είναι </a:t>
          </a:r>
          <a:r>
            <a:rPr lang="en-US" sz="1100" b="0" i="0" u="none">
              <a:latin typeface="+mn-lt"/>
            </a:rPr>
            <a:t>70</a:t>
          </a:r>
          <a:r>
            <a:rPr lang="el-GR" sz="1100" b="0" i="0" u="none">
              <a:latin typeface="+mn-lt"/>
            </a:rPr>
            <a:t>% για τη μετοχή του ΟΤΕ (Α) και </a:t>
          </a:r>
          <a:r>
            <a:rPr lang="en-US" sz="1100" b="0" i="0" u="none">
              <a:latin typeface="+mn-lt"/>
            </a:rPr>
            <a:t>30</a:t>
          </a:r>
          <a:r>
            <a:rPr lang="el-GR" sz="1100" b="0" i="0" u="none">
              <a:latin typeface="+mn-lt"/>
            </a:rPr>
            <a:t>% για τη μετοχή της ΔΕΗ (Β)  να υπολογίσετε : </a:t>
          </a:r>
        </a:p>
        <a:p>
          <a:r>
            <a:rPr lang="el-GR" sz="1100" b="0" i="0" u="none">
              <a:latin typeface="+mn-lt"/>
            </a:rPr>
            <a:t>α) Την Απόδοση, και το κίνδυνο χαρτοφυλακίου</a:t>
          </a:r>
        </a:p>
        <a:p>
          <a:r>
            <a:rPr lang="el-GR" sz="1100" b="0" i="0" u="none">
              <a:latin typeface="+mn-lt"/>
            </a:rPr>
            <a:t>β) Τα ποσοστά συμμετοχής που ελαχιστοποιούν τον κίνδυνο του χαρτοφυλακίου</a:t>
          </a:r>
        </a:p>
      </xdr:txBody>
    </xdr:sp>
    <xdr:clientData/>
  </xdr:twoCellAnchor>
  <xdr:twoCellAnchor>
    <xdr:from>
      <xdr:col>1</xdr:col>
      <xdr:colOff>0</xdr:colOff>
      <xdr:row>54</xdr:row>
      <xdr:rowOff>0</xdr:rowOff>
    </xdr:from>
    <xdr:to>
      <xdr:col>7</xdr:col>
      <xdr:colOff>0</xdr:colOff>
      <xdr:row>56</xdr:row>
      <xdr:rowOff>55786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819150" y="10963275"/>
          <a:ext cx="4676775" cy="436786"/>
        </a:xfrm>
        <a:prstGeom prst="rect">
          <a:avLst/>
        </a:prstGeom>
        <a:solidFill>
          <a:schemeClr val="bg1">
            <a:lumMod val="85000"/>
          </a:schemeClr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wrap="square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800" b="1" i="1" u="sng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800" b="1" i="1" u="sng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800" b="1" i="1" u="sng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800" b="1" i="1" u="sng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800" b="1" i="1" u="sng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800" b="1" i="1" u="sng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800" b="1" i="1" u="sng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800" b="1" i="1" u="sng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800" b="1" i="1" u="sng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r>
            <a:rPr lang="el-GR" sz="1100" b="0" i="0" u="none">
              <a:latin typeface="+mn-lt"/>
            </a:rPr>
            <a:t>Εστω ότι η χωρίς κίνδυνο απόδοση είναι </a:t>
          </a:r>
          <a:r>
            <a:rPr lang="en-US" sz="1100" b="0" i="0" u="none">
              <a:latin typeface="+mn-lt"/>
            </a:rPr>
            <a:t>i=</a:t>
          </a:r>
          <a:r>
            <a:rPr lang="el-GR" sz="1100" b="0" i="0" u="none">
              <a:latin typeface="+mn-lt"/>
            </a:rPr>
            <a:t>4</a:t>
          </a:r>
          <a:r>
            <a:rPr lang="en-US" sz="1100" b="0" i="0" u="none">
              <a:latin typeface="+mn-lt"/>
            </a:rPr>
            <a:t>%. </a:t>
          </a:r>
          <a:r>
            <a:rPr lang="el-GR" sz="1100" b="0" i="0" u="none">
              <a:latin typeface="+mn-lt"/>
            </a:rPr>
            <a:t>Να βρείτε το άριστο χαρτοφυλάκιο έστω Μ και να σχεδιάσετε τη Γραμμή Κεφαλαιαγοράς. </a:t>
          </a:r>
        </a:p>
      </xdr:txBody>
    </xdr:sp>
    <xdr:clientData/>
  </xdr:twoCellAnchor>
  <xdr:twoCellAnchor>
    <xdr:from>
      <xdr:col>1</xdr:col>
      <xdr:colOff>1</xdr:colOff>
      <xdr:row>78</xdr:row>
      <xdr:rowOff>0</xdr:rowOff>
    </xdr:from>
    <xdr:to>
      <xdr:col>7</xdr:col>
      <xdr:colOff>9526</xdr:colOff>
      <xdr:row>83</xdr:row>
      <xdr:rowOff>173193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819151" y="15792450"/>
          <a:ext cx="4686300" cy="1125693"/>
        </a:xfrm>
        <a:prstGeom prst="rect">
          <a:avLst/>
        </a:prstGeom>
        <a:solidFill>
          <a:schemeClr val="bg1">
            <a:lumMod val="85000"/>
          </a:schemeClr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wrap="square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800" b="1" i="1" u="sng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800" b="1" i="1" u="sng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800" b="1" i="1" u="sng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800" b="1" i="1" u="sng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800" b="1" i="1" u="sng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800" b="1" i="1" u="sng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800" b="1" i="1" u="sng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800" b="1" i="1" u="sng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800" b="1" i="1" u="sng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marL="0" indent="0" algn="l" rtl="0" eaLnBrk="0" fontAlgn="base" hangingPunct="0">
            <a:spcBef>
              <a:spcPct val="0"/>
            </a:spcBef>
            <a:spcAft>
              <a:spcPct val="0"/>
            </a:spcAft>
          </a:pPr>
          <a:r>
            <a:rPr lang="el-GR" sz="1100" b="0" i="0" u="none" kern="1200">
              <a:solidFill>
                <a:schemeClr val="tx1"/>
              </a:solidFill>
              <a:latin typeface="+mn-lt"/>
              <a:ea typeface="+mn-ea"/>
              <a:cs typeface="+mn-cs"/>
            </a:rPr>
            <a:t>Έστω ότι ένας επενδυτής στοχεύει σε απόδοση 6</a:t>
          </a:r>
          <a:r>
            <a:rPr lang="en-US" sz="1100" b="0" i="0" u="none" kern="1200">
              <a:solidFill>
                <a:schemeClr val="tx1"/>
              </a:solidFill>
              <a:latin typeface="+mn-lt"/>
              <a:ea typeface="+mn-ea"/>
              <a:cs typeface="+mn-cs"/>
            </a:rPr>
            <a:t>0</a:t>
          </a:r>
          <a:r>
            <a:rPr lang="el-GR" sz="1100" b="0" i="0" u="none" kern="1200">
              <a:solidFill>
                <a:schemeClr val="tx1"/>
              </a:solidFill>
              <a:latin typeface="+mn-lt"/>
              <a:ea typeface="+mn-ea"/>
              <a:cs typeface="+mn-cs"/>
            </a:rPr>
            <a:t>%</a:t>
          </a:r>
          <a:r>
            <a:rPr lang="en-US" sz="1100" b="0" i="0" u="none" kern="1200">
              <a:solidFill>
                <a:schemeClr val="tx1"/>
              </a:solidFill>
              <a:latin typeface="+mn-lt"/>
              <a:ea typeface="+mn-ea"/>
              <a:cs typeface="+mn-cs"/>
            </a:rPr>
            <a:t>, </a:t>
          </a:r>
          <a:r>
            <a:rPr lang="el-GR" sz="1100" b="0" i="0" u="none" kern="1200">
              <a:solidFill>
                <a:schemeClr val="tx1"/>
              </a:solidFill>
              <a:latin typeface="+mn-lt"/>
              <a:ea typeface="+mn-ea"/>
              <a:cs typeface="+mn-cs"/>
            </a:rPr>
            <a:t>επιλέγοντας ένα χαρτοφυλάκιο επί της γραμμής κεφαλαιαγοράς. Να βρείτε τη σύνθεση του Χαρτοφυλακίου Ζ, το ποίο θα αποτελείται από τις μετοχές Α και Β και το χωρίς κίνδυνο αξιόγραφο. Επιπλέον να υπολογίσετε τον κίνδυνο του χαρτοφυλακίου Ζ</a:t>
          </a:r>
          <a:r>
            <a:rPr lang="en-US" sz="1100" b="0" i="0" u="none" kern="1200">
              <a:solidFill>
                <a:schemeClr val="tx1"/>
              </a:solidFill>
              <a:latin typeface="+mn-lt"/>
              <a:ea typeface="+mn-ea"/>
              <a:cs typeface="+mn-cs"/>
            </a:rPr>
            <a:t>. </a:t>
          </a:r>
          <a:r>
            <a:rPr lang="el-GR" sz="1100" b="0" i="0" u="none" kern="1200">
              <a:solidFill>
                <a:schemeClr val="tx1"/>
              </a:solidFill>
              <a:latin typeface="+mn-lt"/>
              <a:ea typeface="+mn-ea"/>
              <a:cs typeface="+mn-cs"/>
            </a:rPr>
            <a:t>Να επαναληφθούν οι υπολογισμοί εάν ο επενδυτής στοχεύει σε απόδοση 7</a:t>
          </a:r>
          <a:r>
            <a:rPr lang="en-US" sz="1100" b="0" i="0" u="none" kern="1200">
              <a:solidFill>
                <a:schemeClr val="tx1"/>
              </a:solidFill>
              <a:latin typeface="+mn-lt"/>
              <a:ea typeface="+mn-ea"/>
              <a:cs typeface="+mn-cs"/>
            </a:rPr>
            <a:t>0</a:t>
          </a:r>
          <a:r>
            <a:rPr lang="el-GR" sz="1100" b="0" i="0" u="none" kern="1200">
              <a:solidFill>
                <a:schemeClr val="tx1"/>
              </a:solidFill>
              <a:latin typeface="+mn-lt"/>
              <a:ea typeface="+mn-ea"/>
              <a:cs typeface="+mn-cs"/>
            </a:rPr>
            <a:t>%.</a:t>
          </a:r>
        </a:p>
      </xdr:txBody>
    </xdr:sp>
    <xdr:clientData/>
  </xdr:twoCellAnchor>
  <xdr:twoCellAnchor>
    <xdr:from>
      <xdr:col>1</xdr:col>
      <xdr:colOff>57150</xdr:colOff>
      <xdr:row>67</xdr:row>
      <xdr:rowOff>79336</xdr:rowOff>
    </xdr:from>
    <xdr:to>
      <xdr:col>5</xdr:col>
      <xdr:colOff>409575</xdr:colOff>
      <xdr:row>77</xdr:row>
      <xdr:rowOff>57150</xdr:rowOff>
    </xdr:to>
    <xdr:grpSp>
      <xdr:nvGrpSpPr>
        <xdr:cNvPr id="41" name="Group 40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GrpSpPr>
          <a:grpSpLocks/>
        </xdr:cNvGrpSpPr>
      </xdr:nvGrpSpPr>
      <xdr:grpSpPr bwMode="auto">
        <a:xfrm>
          <a:off x="876300" y="13776286"/>
          <a:ext cx="3552825" cy="1882814"/>
          <a:chOff x="612" y="391"/>
          <a:chExt cx="5221" cy="4235"/>
        </a:xfrm>
      </xdr:grpSpPr>
      <xdr:cxnSp macro="">
        <xdr:nvCxnSpPr>
          <xdr:cNvPr id="42" name="AutoShape 3">
            <a:extLst>
              <a:ext uri="{FF2B5EF4-FFF2-40B4-BE49-F238E27FC236}">
                <a16:creationId xmlns:a16="http://schemas.microsoft.com/office/drawing/2014/main" xmlns="" id="{00000000-0008-0000-0000-00002A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703" y="3748"/>
            <a:ext cx="4490" cy="0"/>
          </a:xfrm>
          <a:prstGeom prst="straightConnector1">
            <a:avLst/>
          </a:prstGeom>
          <a:noFill/>
          <a:ln w="9525">
            <a:solidFill>
              <a:schemeClr val="tx1"/>
            </a:solidFill>
            <a:round/>
            <a:headEnd/>
            <a:tailEnd type="triangle" w="sm" len="lg"/>
          </a:ln>
        </xdr:spPr>
      </xdr:cxnSp>
      <xdr:sp macro="" textlink="">
        <xdr:nvSpPr>
          <xdr:cNvPr id="43" name="Freeform 42">
            <a:extLst>
              <a:ext uri="{FF2B5EF4-FFF2-40B4-BE49-F238E27FC236}">
                <a16:creationId xmlns:a16="http://schemas.microsoft.com/office/drawing/2014/main" xmlns="" id="{00000000-0008-0000-0000-00002B000000}"/>
              </a:ext>
            </a:extLst>
          </xdr:cNvPr>
          <xdr:cNvSpPr>
            <a:spLocks/>
          </xdr:cNvSpPr>
        </xdr:nvSpPr>
        <xdr:spPr bwMode="auto">
          <a:xfrm>
            <a:off x="2426" y="1071"/>
            <a:ext cx="1633" cy="1407"/>
          </a:xfrm>
          <a:custGeom>
            <a:avLst/>
            <a:gdLst>
              <a:gd name="T0" fmla="*/ 1633 w 2631"/>
              <a:gd name="T1" fmla="*/ 0 h 2359"/>
              <a:gd name="T2" fmla="*/ 225 w 2631"/>
              <a:gd name="T3" fmla="*/ 920 h 2359"/>
              <a:gd name="T4" fmla="*/ 282 w 2631"/>
              <a:gd name="T5" fmla="*/ 1407 h 2359"/>
              <a:gd name="T6" fmla="*/ 0 60000 65536"/>
              <a:gd name="T7" fmla="*/ 0 60000 65536"/>
              <a:gd name="T8" fmla="*/ 0 60000 65536"/>
              <a:gd name="T9" fmla="*/ 0 w 2631"/>
              <a:gd name="T10" fmla="*/ 0 h 2359"/>
              <a:gd name="T11" fmla="*/ 2631 w 2631"/>
              <a:gd name="T12" fmla="*/ 2359 h 235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631" h="2359">
                <a:moveTo>
                  <a:pt x="2631" y="0"/>
                </a:moveTo>
                <a:cubicBezTo>
                  <a:pt x="1678" y="574"/>
                  <a:pt x="726" y="1149"/>
                  <a:pt x="363" y="1542"/>
                </a:cubicBezTo>
                <a:cubicBezTo>
                  <a:pt x="0" y="1935"/>
                  <a:pt x="409" y="2329"/>
                  <a:pt x="454" y="2359"/>
                </a:cubicBezTo>
              </a:path>
            </a:pathLst>
          </a:custGeom>
          <a:noFill/>
          <a:ln w="9525">
            <a:solidFill>
              <a:schemeClr val="tx1"/>
            </a:solidFill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9pPr>
          </a:lstStyle>
          <a:p>
            <a:endParaRPr lang="el-GR"/>
          </a:p>
        </xdr:txBody>
      </xdr:sp>
      <xdr:cxnSp macro="">
        <xdr:nvCxnSpPr>
          <xdr:cNvPr id="44" name="AutoShape 5">
            <a:extLst>
              <a:ext uri="{FF2B5EF4-FFF2-40B4-BE49-F238E27FC236}">
                <a16:creationId xmlns:a16="http://schemas.microsoft.com/office/drawing/2014/main" xmlns="" id="{00000000-0008-0000-0000-00002C00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703" y="391"/>
            <a:ext cx="0" cy="3357"/>
          </a:xfrm>
          <a:prstGeom prst="straightConnector1">
            <a:avLst/>
          </a:prstGeom>
          <a:noFill/>
          <a:ln w="9525">
            <a:solidFill>
              <a:schemeClr val="tx1"/>
            </a:solidFill>
            <a:round/>
            <a:headEnd/>
            <a:tailEnd type="triangle" w="med" len="med"/>
          </a:ln>
        </xdr:spPr>
      </xdr:cxnSp>
      <xdr:sp macro="" textlink="">
        <xdr:nvSpPr>
          <xdr:cNvPr id="45" name="Oval 44">
            <a:extLst>
              <a:ext uri="{FF2B5EF4-FFF2-40B4-BE49-F238E27FC236}">
                <a16:creationId xmlns:a16="http://schemas.microsoft.com/office/drawing/2014/main" xmlns="" id="{00000000-0008-0000-00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3152" y="1566"/>
            <a:ext cx="46" cy="45"/>
          </a:xfrm>
          <a:prstGeom prst="ellipse">
            <a:avLst/>
          </a:prstGeom>
          <a:solidFill>
            <a:schemeClr val="tx2"/>
          </a:solidFill>
          <a:ln w="9525">
            <a:solidFill>
              <a:schemeClr val="tx1"/>
            </a:solidFill>
            <a:round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9pPr>
          </a:lstStyle>
          <a:p>
            <a:endParaRPr lang="el-GR" sz="700"/>
          </a:p>
        </xdr:txBody>
      </xdr:sp>
      <xdr:sp macro="" textlink="">
        <xdr:nvSpPr>
          <xdr:cNvPr id="46" name="Text Box 7">
            <a:extLst>
              <a:ext uri="{FF2B5EF4-FFF2-40B4-BE49-F238E27FC236}">
                <a16:creationId xmlns:a16="http://schemas.microsoft.com/office/drawing/2014/main" xmlns="" id="{00000000-0008-0000-0000-00002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333" y="4016"/>
            <a:ext cx="1951" cy="6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>
            <a:spAutoFit/>
          </a:bodyPr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9pPr>
          </a:lstStyle>
          <a:p>
            <a:pPr>
              <a:spcBef>
                <a:spcPct val="50000"/>
              </a:spcBef>
            </a:pPr>
            <a:r>
              <a:rPr lang="el-GR" sz="700" b="0" i="0" u="none"/>
              <a:t>Κίνδυνος (Τυπική Άπόκλιση)</a:t>
            </a:r>
          </a:p>
        </xdr:txBody>
      </xdr:sp>
      <xdr:sp macro="" textlink="">
        <xdr:nvSpPr>
          <xdr:cNvPr id="47" name="Text Box 8">
            <a:extLst>
              <a:ext uri="{FF2B5EF4-FFF2-40B4-BE49-F238E27FC236}">
                <a16:creationId xmlns:a16="http://schemas.microsoft.com/office/drawing/2014/main" xmlns="" id="{00000000-0008-0000-0000-00002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3" y="391"/>
            <a:ext cx="1633" cy="3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>
            <a:spAutoFit/>
          </a:bodyPr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9pPr>
          </a:lstStyle>
          <a:p>
            <a:pPr>
              <a:spcBef>
                <a:spcPct val="50000"/>
              </a:spcBef>
            </a:pPr>
            <a:r>
              <a:rPr lang="el-GR" sz="700" b="0" i="0" u="none"/>
              <a:t>Απόδοση</a:t>
            </a:r>
          </a:p>
        </xdr:txBody>
      </xdr:sp>
      <xdr:sp macro="" textlink="">
        <xdr:nvSpPr>
          <xdr:cNvPr id="48" name="Text Box 9">
            <a:extLst>
              <a:ext uri="{FF2B5EF4-FFF2-40B4-BE49-F238E27FC236}">
                <a16:creationId xmlns:a16="http://schemas.microsoft.com/office/drawing/2014/main" xmlns="" id="{00000000-0008-0000-0000-00003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35" y="2568"/>
            <a:ext cx="227" cy="3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>
            <a:spAutoFit/>
          </a:bodyPr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9pPr>
          </a:lstStyle>
          <a:p>
            <a:pPr>
              <a:spcBef>
                <a:spcPct val="50000"/>
              </a:spcBef>
            </a:pPr>
            <a:r>
              <a:rPr lang="el-GR" sz="700"/>
              <a:t>Α</a:t>
            </a:r>
          </a:p>
        </xdr:txBody>
      </xdr:sp>
      <xdr:sp macro="" textlink="">
        <xdr:nvSpPr>
          <xdr:cNvPr id="49" name="Text Box 10">
            <a:extLst>
              <a:ext uri="{FF2B5EF4-FFF2-40B4-BE49-F238E27FC236}">
                <a16:creationId xmlns:a16="http://schemas.microsoft.com/office/drawing/2014/main" xmlns="" id="{00000000-0008-0000-0000-00003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195" y="845"/>
            <a:ext cx="227" cy="3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>
            <a:spAutoFit/>
          </a:bodyPr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9pPr>
          </a:lstStyle>
          <a:p>
            <a:pPr>
              <a:spcBef>
                <a:spcPct val="50000"/>
              </a:spcBef>
            </a:pPr>
            <a:r>
              <a:rPr lang="el-GR" sz="700"/>
              <a:t>Β</a:t>
            </a:r>
          </a:p>
        </xdr:txBody>
      </xdr:sp>
      <xdr:sp macro="" textlink="">
        <xdr:nvSpPr>
          <xdr:cNvPr id="50" name="Text Box 11">
            <a:extLst>
              <a:ext uri="{FF2B5EF4-FFF2-40B4-BE49-F238E27FC236}">
                <a16:creationId xmlns:a16="http://schemas.microsoft.com/office/drawing/2014/main" xmlns="" id="{00000000-0008-0000-0000-00003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8" y="1616"/>
            <a:ext cx="227" cy="3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>
            <a:spAutoFit/>
          </a:bodyPr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9pPr>
          </a:lstStyle>
          <a:p>
            <a:pPr>
              <a:spcBef>
                <a:spcPct val="50000"/>
              </a:spcBef>
            </a:pPr>
            <a:r>
              <a:rPr lang="en-US" sz="700"/>
              <a:t>M</a:t>
            </a:r>
            <a:endParaRPr lang="el-GR" sz="700"/>
          </a:p>
        </xdr:txBody>
      </xdr:sp>
      <xdr:sp macro="" textlink="">
        <xdr:nvSpPr>
          <xdr:cNvPr id="51" name="Line 12">
            <a:extLst>
              <a:ext uri="{FF2B5EF4-FFF2-40B4-BE49-F238E27FC236}">
                <a16:creationId xmlns:a16="http://schemas.microsoft.com/office/drawing/2014/main" xmlns="" id="{00000000-0008-0000-0000-000033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474" y="3702"/>
            <a:ext cx="0" cy="46"/>
          </a:xfrm>
          <a:prstGeom prst="line">
            <a:avLst/>
          </a:prstGeom>
          <a:noFill/>
          <a:ln w="9525">
            <a:solidFill>
              <a:schemeClr val="tx1"/>
            </a:solidFill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9pPr>
          </a:lstStyle>
          <a:p>
            <a:endParaRPr lang="el-GR"/>
          </a:p>
        </xdr:txBody>
      </xdr:sp>
      <xdr:sp macro="" textlink="">
        <xdr:nvSpPr>
          <xdr:cNvPr id="52" name="Line 13">
            <a:extLst>
              <a:ext uri="{FF2B5EF4-FFF2-40B4-BE49-F238E27FC236}">
                <a16:creationId xmlns:a16="http://schemas.microsoft.com/office/drawing/2014/main" xmlns="" id="{00000000-0008-0000-0000-000034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245" y="3702"/>
            <a:ext cx="0" cy="46"/>
          </a:xfrm>
          <a:prstGeom prst="line">
            <a:avLst/>
          </a:prstGeom>
          <a:noFill/>
          <a:ln w="9525">
            <a:solidFill>
              <a:schemeClr val="tx1"/>
            </a:solidFill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9pPr>
          </a:lstStyle>
          <a:p>
            <a:endParaRPr lang="el-GR"/>
          </a:p>
        </xdr:txBody>
      </xdr:sp>
      <xdr:sp macro="" textlink="">
        <xdr:nvSpPr>
          <xdr:cNvPr id="53" name="Line 14">
            <a:extLst>
              <a:ext uri="{FF2B5EF4-FFF2-40B4-BE49-F238E27FC236}">
                <a16:creationId xmlns:a16="http://schemas.microsoft.com/office/drawing/2014/main" xmlns="" id="{00000000-0008-0000-0000-000035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016" y="3702"/>
            <a:ext cx="0" cy="46"/>
          </a:xfrm>
          <a:prstGeom prst="line">
            <a:avLst/>
          </a:prstGeom>
          <a:noFill/>
          <a:ln w="9525">
            <a:solidFill>
              <a:schemeClr val="tx1"/>
            </a:solidFill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9pPr>
          </a:lstStyle>
          <a:p>
            <a:endParaRPr lang="el-GR"/>
          </a:p>
        </xdr:txBody>
      </xdr:sp>
      <xdr:sp macro="" textlink="">
        <xdr:nvSpPr>
          <xdr:cNvPr id="54" name="Line 15">
            <a:extLst>
              <a:ext uri="{FF2B5EF4-FFF2-40B4-BE49-F238E27FC236}">
                <a16:creationId xmlns:a16="http://schemas.microsoft.com/office/drawing/2014/main" xmlns="" id="{00000000-0008-0000-0000-000036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787" y="3702"/>
            <a:ext cx="0" cy="46"/>
          </a:xfrm>
          <a:prstGeom prst="line">
            <a:avLst/>
          </a:prstGeom>
          <a:noFill/>
          <a:ln w="9525">
            <a:solidFill>
              <a:schemeClr val="tx1"/>
            </a:solidFill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9pPr>
          </a:lstStyle>
          <a:p>
            <a:endParaRPr lang="el-GR"/>
          </a:p>
        </xdr:txBody>
      </xdr:sp>
      <xdr:sp macro="" textlink="">
        <xdr:nvSpPr>
          <xdr:cNvPr id="55" name="Line 16">
            <a:extLst>
              <a:ext uri="{FF2B5EF4-FFF2-40B4-BE49-F238E27FC236}">
                <a16:creationId xmlns:a16="http://schemas.microsoft.com/office/drawing/2014/main" xmlns="" id="{00000000-0008-0000-0000-000037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558" y="3702"/>
            <a:ext cx="0" cy="46"/>
          </a:xfrm>
          <a:prstGeom prst="line">
            <a:avLst/>
          </a:prstGeom>
          <a:noFill/>
          <a:ln w="9525">
            <a:solidFill>
              <a:schemeClr val="tx1"/>
            </a:solidFill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9pPr>
          </a:lstStyle>
          <a:p>
            <a:endParaRPr lang="el-GR"/>
          </a:p>
        </xdr:txBody>
      </xdr:sp>
      <xdr:sp macro="" textlink="">
        <xdr:nvSpPr>
          <xdr:cNvPr id="56" name="Line 17">
            <a:extLst>
              <a:ext uri="{FF2B5EF4-FFF2-40B4-BE49-F238E27FC236}">
                <a16:creationId xmlns:a16="http://schemas.microsoft.com/office/drawing/2014/main" xmlns="" id="{00000000-0008-0000-0000-000038000000}"/>
              </a:ext>
            </a:extLst>
          </xdr:cNvPr>
          <xdr:cNvSpPr>
            <a:spLocks noChangeShapeType="1"/>
          </xdr:cNvSpPr>
        </xdr:nvSpPr>
        <xdr:spPr bwMode="auto">
          <a:xfrm>
            <a:off x="703" y="3022"/>
            <a:ext cx="45" cy="0"/>
          </a:xfrm>
          <a:prstGeom prst="line">
            <a:avLst/>
          </a:prstGeom>
          <a:noFill/>
          <a:ln w="9525">
            <a:solidFill>
              <a:schemeClr val="tx1"/>
            </a:solidFill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9pPr>
          </a:lstStyle>
          <a:p>
            <a:endParaRPr lang="el-GR"/>
          </a:p>
        </xdr:txBody>
      </xdr:sp>
      <xdr:sp macro="" textlink="">
        <xdr:nvSpPr>
          <xdr:cNvPr id="57" name="Line 18">
            <a:extLst>
              <a:ext uri="{FF2B5EF4-FFF2-40B4-BE49-F238E27FC236}">
                <a16:creationId xmlns:a16="http://schemas.microsoft.com/office/drawing/2014/main" xmlns="" id="{00000000-0008-0000-0000-000039000000}"/>
              </a:ext>
            </a:extLst>
          </xdr:cNvPr>
          <xdr:cNvSpPr>
            <a:spLocks noChangeShapeType="1"/>
          </xdr:cNvSpPr>
        </xdr:nvSpPr>
        <xdr:spPr bwMode="auto">
          <a:xfrm>
            <a:off x="703" y="2296"/>
            <a:ext cx="45" cy="0"/>
          </a:xfrm>
          <a:prstGeom prst="line">
            <a:avLst/>
          </a:prstGeom>
          <a:noFill/>
          <a:ln w="9525">
            <a:solidFill>
              <a:schemeClr val="tx1"/>
            </a:solidFill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9pPr>
          </a:lstStyle>
          <a:p>
            <a:endParaRPr lang="el-GR"/>
          </a:p>
        </xdr:txBody>
      </xdr:sp>
      <xdr:sp macro="" textlink="">
        <xdr:nvSpPr>
          <xdr:cNvPr id="58" name="Line 19">
            <a:extLst>
              <a:ext uri="{FF2B5EF4-FFF2-40B4-BE49-F238E27FC236}">
                <a16:creationId xmlns:a16="http://schemas.microsoft.com/office/drawing/2014/main" xmlns="" id="{00000000-0008-0000-0000-00003A000000}"/>
              </a:ext>
            </a:extLst>
          </xdr:cNvPr>
          <xdr:cNvSpPr>
            <a:spLocks noChangeShapeType="1"/>
          </xdr:cNvSpPr>
        </xdr:nvSpPr>
        <xdr:spPr bwMode="auto">
          <a:xfrm>
            <a:off x="703" y="1570"/>
            <a:ext cx="45" cy="0"/>
          </a:xfrm>
          <a:prstGeom prst="line">
            <a:avLst/>
          </a:prstGeom>
          <a:noFill/>
          <a:ln w="9525">
            <a:solidFill>
              <a:schemeClr val="tx1"/>
            </a:solidFill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9pPr>
          </a:lstStyle>
          <a:p>
            <a:endParaRPr lang="el-GR"/>
          </a:p>
        </xdr:txBody>
      </xdr:sp>
      <xdr:sp macro="" textlink="">
        <xdr:nvSpPr>
          <xdr:cNvPr id="59" name="Line 20">
            <a:extLst>
              <a:ext uri="{FF2B5EF4-FFF2-40B4-BE49-F238E27FC236}">
                <a16:creationId xmlns:a16="http://schemas.microsoft.com/office/drawing/2014/main" xmlns="" id="{00000000-0008-0000-0000-00003B000000}"/>
              </a:ext>
            </a:extLst>
          </xdr:cNvPr>
          <xdr:cNvSpPr>
            <a:spLocks noChangeShapeType="1"/>
          </xdr:cNvSpPr>
        </xdr:nvSpPr>
        <xdr:spPr bwMode="auto">
          <a:xfrm>
            <a:off x="703" y="845"/>
            <a:ext cx="45" cy="0"/>
          </a:xfrm>
          <a:prstGeom prst="line">
            <a:avLst/>
          </a:prstGeom>
          <a:noFill/>
          <a:ln w="9525">
            <a:solidFill>
              <a:schemeClr val="tx1"/>
            </a:solidFill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9pPr>
          </a:lstStyle>
          <a:p>
            <a:endParaRPr lang="el-GR"/>
          </a:p>
        </xdr:txBody>
      </xdr:sp>
      <xdr:sp macro="" textlink="">
        <xdr:nvSpPr>
          <xdr:cNvPr id="60" name="Line 26">
            <a:extLst>
              <a:ext uri="{FF2B5EF4-FFF2-40B4-BE49-F238E27FC236}">
                <a16:creationId xmlns:a16="http://schemas.microsoft.com/office/drawing/2014/main" xmlns="" id="{00000000-0008-0000-0000-00003C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975" y="3612"/>
            <a:ext cx="181" cy="226"/>
          </a:xfrm>
          <a:prstGeom prst="line">
            <a:avLst/>
          </a:prstGeom>
          <a:noFill/>
          <a:ln w="38100" cmpd="dbl">
            <a:solidFill>
              <a:schemeClr val="tx1"/>
            </a:solidFill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9pPr>
          </a:lstStyle>
          <a:p>
            <a:endParaRPr lang="el-GR"/>
          </a:p>
        </xdr:txBody>
      </xdr:sp>
      <xdr:sp macro="" textlink="">
        <xdr:nvSpPr>
          <xdr:cNvPr id="61" name="Line 27">
            <a:extLst>
              <a:ext uri="{FF2B5EF4-FFF2-40B4-BE49-F238E27FC236}">
                <a16:creationId xmlns:a16="http://schemas.microsoft.com/office/drawing/2014/main" xmlns="" id="{00000000-0008-0000-0000-00003D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12" y="3294"/>
            <a:ext cx="181" cy="226"/>
          </a:xfrm>
          <a:prstGeom prst="line">
            <a:avLst/>
          </a:prstGeom>
          <a:noFill/>
          <a:ln w="38100" cmpd="dbl">
            <a:solidFill>
              <a:schemeClr val="tx1"/>
            </a:solidFill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9pPr>
          </a:lstStyle>
          <a:p>
            <a:endParaRPr lang="el-GR"/>
          </a:p>
        </xdr:txBody>
      </xdr:sp>
      <xdr:sp macro="" textlink="">
        <xdr:nvSpPr>
          <xdr:cNvPr id="62" name="Line 32">
            <a:extLst>
              <a:ext uri="{FF2B5EF4-FFF2-40B4-BE49-F238E27FC236}">
                <a16:creationId xmlns:a16="http://schemas.microsoft.com/office/drawing/2014/main" xmlns="" id="{00000000-0008-0000-0000-00003E000000}"/>
              </a:ext>
            </a:extLst>
          </xdr:cNvPr>
          <xdr:cNvSpPr>
            <a:spLocks noChangeShapeType="1"/>
          </xdr:cNvSpPr>
        </xdr:nvSpPr>
        <xdr:spPr bwMode="auto">
          <a:xfrm>
            <a:off x="703" y="2523"/>
            <a:ext cx="1996" cy="0"/>
          </a:xfrm>
          <a:prstGeom prst="line">
            <a:avLst/>
          </a:prstGeom>
          <a:noFill/>
          <a:ln w="9525">
            <a:solidFill>
              <a:schemeClr val="tx1"/>
            </a:solidFill>
            <a:prstDash val="dash"/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9pPr>
          </a:lstStyle>
          <a:p>
            <a:endParaRPr lang="el-GR"/>
          </a:p>
        </xdr:txBody>
      </xdr:sp>
      <xdr:sp macro="" textlink="">
        <xdr:nvSpPr>
          <xdr:cNvPr id="63" name="Line 33">
            <a:extLst>
              <a:ext uri="{FF2B5EF4-FFF2-40B4-BE49-F238E27FC236}">
                <a16:creationId xmlns:a16="http://schemas.microsoft.com/office/drawing/2014/main" xmlns="" id="{00000000-0008-0000-0000-00003F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744" y="2523"/>
            <a:ext cx="0" cy="1225"/>
          </a:xfrm>
          <a:prstGeom prst="line">
            <a:avLst/>
          </a:prstGeom>
          <a:noFill/>
          <a:ln w="9525">
            <a:solidFill>
              <a:schemeClr val="tx1"/>
            </a:solidFill>
            <a:prstDash val="dash"/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9pPr>
          </a:lstStyle>
          <a:p>
            <a:endParaRPr lang="el-GR"/>
          </a:p>
        </xdr:txBody>
      </xdr:sp>
      <xdr:sp macro="" textlink="">
        <xdr:nvSpPr>
          <xdr:cNvPr id="64" name="Oval 63">
            <a:extLst>
              <a:ext uri="{FF2B5EF4-FFF2-40B4-BE49-F238E27FC236}">
                <a16:creationId xmlns:a16="http://schemas.microsoft.com/office/drawing/2014/main" xmlns="" id="{00000000-0008-0000-0000-000040000000}"/>
              </a:ext>
            </a:extLst>
          </xdr:cNvPr>
          <xdr:cNvSpPr>
            <a:spLocks noChangeArrowheads="1"/>
          </xdr:cNvSpPr>
        </xdr:nvSpPr>
        <xdr:spPr bwMode="auto">
          <a:xfrm>
            <a:off x="2717" y="2496"/>
            <a:ext cx="46" cy="45"/>
          </a:xfrm>
          <a:prstGeom prst="ellipse">
            <a:avLst/>
          </a:prstGeom>
          <a:solidFill>
            <a:schemeClr val="tx2"/>
          </a:solidFill>
          <a:ln w="9525">
            <a:solidFill>
              <a:schemeClr val="tx1"/>
            </a:solidFill>
            <a:round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9pPr>
          </a:lstStyle>
          <a:p>
            <a:endParaRPr lang="el-GR" sz="700"/>
          </a:p>
        </xdr:txBody>
      </xdr:sp>
      <xdr:sp macro="" textlink="">
        <xdr:nvSpPr>
          <xdr:cNvPr id="65" name="Line 35">
            <a:extLst>
              <a:ext uri="{FF2B5EF4-FFF2-40B4-BE49-F238E27FC236}">
                <a16:creationId xmlns:a16="http://schemas.microsoft.com/office/drawing/2014/main" xmlns="" id="{00000000-0008-0000-0000-000041000000}"/>
              </a:ext>
            </a:extLst>
          </xdr:cNvPr>
          <xdr:cNvSpPr>
            <a:spLocks noChangeShapeType="1"/>
          </xdr:cNvSpPr>
        </xdr:nvSpPr>
        <xdr:spPr bwMode="auto">
          <a:xfrm>
            <a:off x="703" y="1071"/>
            <a:ext cx="3402" cy="0"/>
          </a:xfrm>
          <a:prstGeom prst="line">
            <a:avLst/>
          </a:prstGeom>
          <a:noFill/>
          <a:ln w="9525">
            <a:solidFill>
              <a:schemeClr val="tx1"/>
            </a:solidFill>
            <a:prstDash val="dash"/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9pPr>
          </a:lstStyle>
          <a:p>
            <a:endParaRPr lang="el-GR"/>
          </a:p>
        </xdr:txBody>
      </xdr:sp>
      <xdr:sp macro="" textlink="">
        <xdr:nvSpPr>
          <xdr:cNvPr id="66" name="Line 36">
            <a:extLst>
              <a:ext uri="{FF2B5EF4-FFF2-40B4-BE49-F238E27FC236}">
                <a16:creationId xmlns:a16="http://schemas.microsoft.com/office/drawing/2014/main" xmlns="" id="{00000000-0008-0000-0000-000042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105" y="1071"/>
            <a:ext cx="0" cy="2677"/>
          </a:xfrm>
          <a:prstGeom prst="line">
            <a:avLst/>
          </a:prstGeom>
          <a:noFill/>
          <a:ln w="9525">
            <a:solidFill>
              <a:schemeClr val="tx1"/>
            </a:solidFill>
            <a:prstDash val="dash"/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9pPr>
          </a:lstStyle>
          <a:p>
            <a:endParaRPr lang="el-GR"/>
          </a:p>
        </xdr:txBody>
      </xdr:sp>
      <xdr:sp macro="" textlink="">
        <xdr:nvSpPr>
          <xdr:cNvPr id="67" name="Oval 66">
            <a:extLst>
              <a:ext uri="{FF2B5EF4-FFF2-40B4-BE49-F238E27FC236}">
                <a16:creationId xmlns:a16="http://schemas.microsoft.com/office/drawing/2014/main" xmlns="" id="{00000000-0008-0000-0000-000043000000}"/>
              </a:ext>
            </a:extLst>
          </xdr:cNvPr>
          <xdr:cNvSpPr>
            <a:spLocks noChangeArrowheads="1"/>
          </xdr:cNvSpPr>
        </xdr:nvSpPr>
        <xdr:spPr bwMode="auto">
          <a:xfrm>
            <a:off x="4077" y="1044"/>
            <a:ext cx="46" cy="45"/>
          </a:xfrm>
          <a:prstGeom prst="ellipse">
            <a:avLst/>
          </a:prstGeom>
          <a:solidFill>
            <a:schemeClr val="tx2"/>
          </a:solidFill>
          <a:ln w="9525">
            <a:solidFill>
              <a:schemeClr val="tx1"/>
            </a:solidFill>
            <a:round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9pPr>
          </a:lstStyle>
          <a:p>
            <a:endParaRPr lang="el-GR" sz="700"/>
          </a:p>
        </xdr:txBody>
      </xdr:sp>
      <xdr:sp macro="" textlink="">
        <xdr:nvSpPr>
          <xdr:cNvPr id="68" name="Line 39">
            <a:extLst>
              <a:ext uri="{FF2B5EF4-FFF2-40B4-BE49-F238E27FC236}">
                <a16:creationId xmlns:a16="http://schemas.microsoft.com/office/drawing/2014/main" xmlns="" id="{00000000-0008-0000-0000-000044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703" y="663"/>
            <a:ext cx="3946" cy="2495"/>
          </a:xfrm>
          <a:prstGeom prst="line">
            <a:avLst/>
          </a:prstGeom>
          <a:noFill/>
          <a:ln w="9525">
            <a:solidFill>
              <a:schemeClr val="tx1"/>
            </a:solidFill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9pPr>
          </a:lstStyle>
          <a:p>
            <a:endParaRPr lang="el-GR"/>
          </a:p>
        </xdr:txBody>
      </xdr:sp>
      <xdr:sp macro="" textlink="">
        <xdr:nvSpPr>
          <xdr:cNvPr id="69" name="Text Box 40">
            <a:extLst>
              <a:ext uri="{FF2B5EF4-FFF2-40B4-BE49-F238E27FC236}">
                <a16:creationId xmlns:a16="http://schemas.microsoft.com/office/drawing/2014/main" xmlns="" id="{00000000-0008-0000-0000-00004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32" y="1243"/>
            <a:ext cx="1501" cy="6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>
            <a:spAutoFit/>
          </a:bodyPr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9pPr>
          </a:lstStyle>
          <a:p>
            <a:pPr>
              <a:spcBef>
                <a:spcPct val="50000"/>
              </a:spcBef>
            </a:pPr>
            <a:r>
              <a:rPr lang="el-GR" sz="700"/>
              <a:t>Γραμμή Κεφαλαιαγοράς</a:t>
            </a:r>
          </a:p>
        </xdr:txBody>
      </xdr:sp>
      <xdr:sp macro="" textlink="">
        <xdr:nvSpPr>
          <xdr:cNvPr id="70" name="Line 41">
            <a:extLst>
              <a:ext uri="{FF2B5EF4-FFF2-40B4-BE49-F238E27FC236}">
                <a16:creationId xmlns:a16="http://schemas.microsoft.com/office/drawing/2014/main" xmlns="" id="{00000000-0008-0000-0000-000046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703" y="981"/>
            <a:ext cx="4173" cy="2177"/>
          </a:xfrm>
          <a:prstGeom prst="line">
            <a:avLst/>
          </a:prstGeom>
          <a:noFill/>
          <a:ln w="9525">
            <a:solidFill>
              <a:srgbClr val="C0C0C0"/>
            </a:solidFill>
            <a:prstDash val="dash"/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b="1" i="1" u="sng" kern="1200">
                <a:solidFill>
                  <a:schemeClr val="tx1"/>
                </a:solidFill>
                <a:latin typeface="Times New Roman" pitchFamily="18" charset="0"/>
                <a:ea typeface="+mn-ea"/>
                <a:cs typeface="+mn-cs"/>
              </a:defRPr>
            </a:lvl9pPr>
          </a:lstStyle>
          <a:p>
            <a:endParaRPr lang="el-GR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838200</xdr:colOff>
          <xdr:row>60</xdr:row>
          <xdr:rowOff>161925</xdr:rowOff>
        </xdr:from>
        <xdr:to>
          <xdr:col>10</xdr:col>
          <xdr:colOff>371475</xdr:colOff>
          <xdr:row>63</xdr:row>
          <xdr:rowOff>219075</xdr:rowOff>
        </xdr:to>
        <xdr:sp macro="" textlink="">
          <xdr:nvSpPr>
            <xdr:cNvPr id="1025" name="Object 19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371475</xdr:colOff>
          <xdr:row>88</xdr:row>
          <xdr:rowOff>66675</xdr:rowOff>
        </xdr:from>
        <xdr:to>
          <xdr:col>11</xdr:col>
          <xdr:colOff>533400</xdr:colOff>
          <xdr:row>91</xdr:row>
          <xdr:rowOff>180975</xdr:rowOff>
        </xdr:to>
        <xdr:sp macro="" textlink="">
          <xdr:nvSpPr>
            <xdr:cNvPr id="1026" name="Object 1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94"/>
  <sheetViews>
    <sheetView tabSelected="1" topLeftCell="A67" workbookViewId="0">
      <selection activeCell="G91" sqref="G91"/>
    </sheetView>
  </sheetViews>
  <sheetFormatPr defaultColWidth="8.85546875" defaultRowHeight="15" x14ac:dyDescent="0.25"/>
  <cols>
    <col min="1" max="1" width="12.28515625" customWidth="1"/>
    <col min="2" max="2" width="13.7109375" customWidth="1"/>
    <col min="3" max="3" width="11.42578125" customWidth="1"/>
    <col min="4" max="4" width="11.7109375" customWidth="1"/>
    <col min="5" max="5" width="11.140625" customWidth="1"/>
    <col min="6" max="6" width="11.42578125" customWidth="1"/>
    <col min="7" max="7" width="10.42578125" customWidth="1"/>
    <col min="13" max="13" width="12" bestFit="1" customWidth="1"/>
  </cols>
  <sheetData>
    <row r="1" spans="1:6" ht="15.75" thickBot="1" x14ac:dyDescent="0.3">
      <c r="A1" s="70" t="s">
        <v>51</v>
      </c>
      <c r="B1" s="71"/>
      <c r="C1" s="71"/>
      <c r="D1" s="71"/>
      <c r="E1" s="71"/>
      <c r="F1" s="72"/>
    </row>
    <row r="2" spans="1:6" x14ac:dyDescent="0.25">
      <c r="A2" s="67" t="s">
        <v>42</v>
      </c>
    </row>
    <row r="3" spans="1:6" x14ac:dyDescent="0.25">
      <c r="A3" s="67" t="s">
        <v>43</v>
      </c>
    </row>
    <row r="4" spans="1:6" x14ac:dyDescent="0.25">
      <c r="A4" s="67"/>
    </row>
    <row r="5" spans="1:6" x14ac:dyDescent="0.25">
      <c r="A5" s="67"/>
    </row>
    <row r="6" spans="1:6" x14ac:dyDescent="0.25">
      <c r="A6" s="67"/>
    </row>
    <row r="7" spans="1:6" x14ac:dyDescent="0.25">
      <c r="A7" s="67"/>
    </row>
    <row r="8" spans="1:6" x14ac:dyDescent="0.25">
      <c r="A8" s="67"/>
    </row>
    <row r="9" spans="1:6" x14ac:dyDescent="0.25">
      <c r="A9" s="67"/>
    </row>
    <row r="10" spans="1:6" x14ac:dyDescent="0.25">
      <c r="A10" s="67"/>
    </row>
    <row r="11" spans="1:6" x14ac:dyDescent="0.25">
      <c r="A11" s="67"/>
    </row>
    <row r="12" spans="1:6" x14ac:dyDescent="0.25">
      <c r="A12" s="67"/>
    </row>
    <row r="13" spans="1:6" ht="15.75" thickBot="1" x14ac:dyDescent="0.3">
      <c r="B13" s="60" t="s">
        <v>44</v>
      </c>
      <c r="C13" s="39"/>
      <c r="D13" s="39"/>
    </row>
    <row r="14" spans="1:6" ht="15.75" thickBot="1" x14ac:dyDescent="0.3"/>
    <row r="15" spans="1:6" ht="15.75" thickBot="1" x14ac:dyDescent="0.3">
      <c r="A15" s="1"/>
      <c r="C15" s="38" t="s">
        <v>47</v>
      </c>
      <c r="D15" s="38" t="s">
        <v>48</v>
      </c>
    </row>
    <row r="16" spans="1:6" x14ac:dyDescent="0.25">
      <c r="A16" s="1"/>
      <c r="C16" s="36">
        <v>2.3E-3</v>
      </c>
      <c r="D16" s="36">
        <v>1.7500000000000002E-2</v>
      </c>
    </row>
    <row r="17" spans="1:7" x14ac:dyDescent="0.25">
      <c r="A17" s="1"/>
      <c r="C17" s="36">
        <v>1.1999999999999999E-3</v>
      </c>
      <c r="D17" s="36">
        <v>3.0800000000000001E-2</v>
      </c>
    </row>
    <row r="18" spans="1:7" x14ac:dyDescent="0.25">
      <c r="A18" s="1"/>
      <c r="C18" s="36">
        <v>2.0000000000000001E-4</v>
      </c>
      <c r="D18" s="36">
        <v>1.4E-2</v>
      </c>
    </row>
    <row r="19" spans="1:7" x14ac:dyDescent="0.25">
      <c r="A19" s="1"/>
      <c r="C19" s="36">
        <v>1.47E-2</v>
      </c>
      <c r="D19" s="36">
        <v>-4.1999999999999997E-3</v>
      </c>
    </row>
    <row r="20" spans="1:7" x14ac:dyDescent="0.25">
      <c r="A20" s="1"/>
      <c r="C20" s="36">
        <v>1.67E-2</v>
      </c>
      <c r="D20" s="36">
        <v>5.1200000000000002E-2</v>
      </c>
    </row>
    <row r="21" spans="1:7" ht="15.75" thickBot="1" x14ac:dyDescent="0.3">
      <c r="A21" s="1"/>
      <c r="C21" s="37">
        <v>7.1999999999999998E-3</v>
      </c>
      <c r="D21" s="37">
        <v>1.8800000000000001E-2</v>
      </c>
    </row>
    <row r="22" spans="1:7" x14ac:dyDescent="0.25">
      <c r="A22" s="1"/>
      <c r="C22" s="68"/>
      <c r="D22" s="68"/>
    </row>
    <row r="23" spans="1:7" ht="15.75" thickBot="1" x14ac:dyDescent="0.3">
      <c r="A23" s="1"/>
      <c r="B23" s="61" t="s">
        <v>31</v>
      </c>
      <c r="C23" s="39"/>
      <c r="D23" s="39"/>
      <c r="F23" s="41" t="s">
        <v>33</v>
      </c>
      <c r="G23" s="39"/>
    </row>
    <row r="24" spans="1:7" ht="18" x14ac:dyDescent="0.35">
      <c r="A24" s="1"/>
      <c r="B24" t="s">
        <v>19</v>
      </c>
      <c r="C24" s="19">
        <f>AVERAGE(C16:C21)</f>
        <v>7.0499999999999998E-3</v>
      </c>
      <c r="D24" s="19">
        <f>AVERAGE(D16:D21)</f>
        <v>2.1350000000000004E-2</v>
      </c>
    </row>
    <row r="25" spans="1:7" ht="18" x14ac:dyDescent="0.35">
      <c r="A25" s="1"/>
      <c r="B25" t="s">
        <v>20</v>
      </c>
      <c r="C25" s="19">
        <f>C24*52</f>
        <v>0.36659999999999998</v>
      </c>
      <c r="D25" s="19">
        <f>D24*52</f>
        <v>1.1102000000000003</v>
      </c>
      <c r="F25" s="40" t="s">
        <v>34</v>
      </c>
      <c r="G25" s="40"/>
    </row>
    <row r="26" spans="1:7" ht="18" x14ac:dyDescent="0.35">
      <c r="A26" s="1"/>
      <c r="B26" t="s">
        <v>21</v>
      </c>
      <c r="C26" s="19">
        <f>STDEV(C16:C21)</f>
        <v>7.1466775497429592E-3</v>
      </c>
      <c r="D26" s="19">
        <f>STDEV(D16:D21)</f>
        <v>1.8484993913983304E-2</v>
      </c>
      <c r="G26" s="40"/>
    </row>
    <row r="27" spans="1:7" ht="18" x14ac:dyDescent="0.35">
      <c r="A27" s="1"/>
      <c r="B27" t="s">
        <v>22</v>
      </c>
      <c r="C27" s="19">
        <f>C26*SQRT(52)</f>
        <v>5.1535424709611165E-2</v>
      </c>
      <c r="D27" s="19">
        <f>D26*SQRT(52)</f>
        <v>0.13329718676701316</v>
      </c>
      <c r="F27" s="40" t="s">
        <v>35</v>
      </c>
      <c r="G27" s="40"/>
    </row>
    <row r="28" spans="1:7" ht="18" x14ac:dyDescent="0.35">
      <c r="A28" s="1"/>
      <c r="B28" t="s">
        <v>23</v>
      </c>
      <c r="C28">
        <f>CORREL(C16:C21,D16:D21)</f>
        <v>0.15981827843497826</v>
      </c>
    </row>
    <row r="29" spans="1:7" x14ac:dyDescent="0.25">
      <c r="A29" s="1"/>
    </row>
    <row r="30" spans="1:7" ht="15.75" thickBot="1" x14ac:dyDescent="0.3">
      <c r="A30" s="1"/>
      <c r="B30" s="61" t="s">
        <v>45</v>
      </c>
      <c r="C30" s="39"/>
      <c r="D30" s="39"/>
    </row>
    <row r="31" spans="1:7" x14ac:dyDescent="0.25">
      <c r="A31" s="1"/>
      <c r="B31" t="s">
        <v>18</v>
      </c>
      <c r="C31" s="19">
        <v>0.7</v>
      </c>
      <c r="D31" s="19">
        <v>0.3</v>
      </c>
    </row>
    <row r="32" spans="1:7" ht="18" x14ac:dyDescent="0.35">
      <c r="A32" s="1"/>
      <c r="B32" t="s">
        <v>24</v>
      </c>
      <c r="C32" s="19">
        <f>C31*C25+D31*D25</f>
        <v>0.58967999999999998</v>
      </c>
    </row>
    <row r="33" spans="1:13" ht="18" x14ac:dyDescent="0.35">
      <c r="A33" s="1"/>
      <c r="B33" t="s">
        <v>25</v>
      </c>
      <c r="C33" s="22">
        <f>SQRT(C34)</f>
        <v>5.7979578473804028E-2</v>
      </c>
    </row>
    <row r="34" spans="1:13" ht="18.75" x14ac:dyDescent="0.35">
      <c r="A34" s="1"/>
      <c r="B34" t="s">
        <v>32</v>
      </c>
      <c r="C34" s="19">
        <f>C31*C31*C27*C27+D31*D31*D27*D27+2*C27*D27*C31*D31*C28</f>
        <v>3.3616315199999991E-3</v>
      </c>
    </row>
    <row r="35" spans="1:13" x14ac:dyDescent="0.25">
      <c r="A35" s="1"/>
    </row>
    <row r="36" spans="1:13" ht="15.75" thickBot="1" x14ac:dyDescent="0.3">
      <c r="A36" s="1"/>
      <c r="B36" s="61" t="s">
        <v>0</v>
      </c>
      <c r="C36" s="39"/>
      <c r="D36" s="39"/>
    </row>
    <row r="37" spans="1:13" ht="15.75" thickBot="1" x14ac:dyDescent="0.3">
      <c r="A37" s="1"/>
    </row>
    <row r="38" spans="1:13" x14ac:dyDescent="0.25">
      <c r="B38" s="2"/>
      <c r="C38" s="42" t="s">
        <v>36</v>
      </c>
      <c r="D38" s="3" t="s">
        <v>37</v>
      </c>
    </row>
    <row r="39" spans="1:13" ht="15.75" thickBot="1" x14ac:dyDescent="0.3">
      <c r="B39" s="65"/>
      <c r="C39" s="43" t="s">
        <v>1</v>
      </c>
      <c r="D39" s="8" t="s">
        <v>1</v>
      </c>
    </row>
    <row r="40" spans="1:13" x14ac:dyDescent="0.25">
      <c r="B40" s="66" t="s">
        <v>2</v>
      </c>
      <c r="C40" s="44">
        <f>C25</f>
        <v>0.36659999999999998</v>
      </c>
      <c r="D40" s="5">
        <f>D25</f>
        <v>1.1102000000000003</v>
      </c>
    </row>
    <row r="41" spans="1:13" x14ac:dyDescent="0.25">
      <c r="B41" s="66" t="s">
        <v>4</v>
      </c>
      <c r="C41" s="45"/>
      <c r="D41" s="10"/>
    </row>
    <row r="42" spans="1:13" x14ac:dyDescent="0.25">
      <c r="B42" s="66" t="s">
        <v>6</v>
      </c>
      <c r="C42" s="46">
        <f>C27</f>
        <v>5.1535424709611165E-2</v>
      </c>
      <c r="D42" s="10">
        <f>D27</f>
        <v>0.13329718676701316</v>
      </c>
    </row>
    <row r="43" spans="1:13" x14ac:dyDescent="0.25">
      <c r="B43" s="66" t="s">
        <v>7</v>
      </c>
      <c r="C43" s="47"/>
      <c r="D43" s="14"/>
    </row>
    <row r="44" spans="1:13" x14ac:dyDescent="0.25">
      <c r="B44" s="63" t="s">
        <v>8</v>
      </c>
      <c r="C44" s="13">
        <f>C28</f>
        <v>0.15981827843497826</v>
      </c>
      <c r="D44" s="14"/>
      <c r="M44" s="19"/>
    </row>
    <row r="45" spans="1:13" ht="15.75" thickBot="1" x14ac:dyDescent="0.3">
      <c r="B45" s="64" t="s">
        <v>41</v>
      </c>
      <c r="C45" s="15">
        <v>0.04</v>
      </c>
      <c r="D45" s="8"/>
      <c r="E45" s="16"/>
      <c r="M45" s="20"/>
    </row>
    <row r="46" spans="1:13" x14ac:dyDescent="0.25">
      <c r="C46" s="17"/>
      <c r="D46" s="18"/>
      <c r="E46" s="16"/>
      <c r="F46" s="17"/>
      <c r="G46" s="18"/>
      <c r="I46" s="16"/>
    </row>
    <row r="47" spans="1:13" ht="15.75" thickBot="1" x14ac:dyDescent="0.3">
      <c r="B47" s="61" t="s">
        <v>46</v>
      </c>
      <c r="C47" s="48"/>
      <c r="D47" s="49"/>
      <c r="E47" s="50"/>
      <c r="F47" s="17"/>
      <c r="G47" s="18"/>
      <c r="I47" s="16"/>
    </row>
    <row r="48" spans="1:13" ht="15.75" thickBot="1" x14ac:dyDescent="0.3">
      <c r="C48" s="17"/>
      <c r="D48" s="18"/>
      <c r="E48" s="16"/>
      <c r="F48" s="17"/>
      <c r="G48" s="18"/>
      <c r="I48" s="16"/>
    </row>
    <row r="49" spans="2:9" ht="18.75" x14ac:dyDescent="0.35">
      <c r="B49" s="4" t="s">
        <v>9</v>
      </c>
      <c r="C49" s="5">
        <f>((D42*D42-C44*C42*D42))/((C42*C42+D42*D42-2*C44*C42*D42))</f>
        <v>0.91452713496736471</v>
      </c>
      <c r="D49" s="18"/>
      <c r="E49" s="16"/>
      <c r="F49" s="17"/>
      <c r="G49" s="18"/>
      <c r="I49" s="16"/>
    </row>
    <row r="50" spans="2:9" ht="18.75" x14ac:dyDescent="0.35">
      <c r="B50" s="9" t="s">
        <v>10</v>
      </c>
      <c r="C50" s="10">
        <f>1-C49</f>
        <v>8.5472865032635292E-2</v>
      </c>
      <c r="D50" s="18"/>
      <c r="E50" s="16"/>
      <c r="F50" s="17"/>
      <c r="G50" s="18"/>
      <c r="I50" s="16"/>
    </row>
    <row r="51" spans="2:9" ht="18" x14ac:dyDescent="0.35">
      <c r="B51" s="11" t="s">
        <v>3</v>
      </c>
      <c r="C51" s="10">
        <f>C49*C40+C50*D40</f>
        <v>0.43015762243826761</v>
      </c>
      <c r="D51" s="18"/>
      <c r="E51" s="16"/>
      <c r="F51" s="17"/>
      <c r="G51" s="18"/>
      <c r="I51" s="16"/>
    </row>
    <row r="52" spans="2:9" ht="18.75" x14ac:dyDescent="0.35">
      <c r="B52" s="11" t="s">
        <v>5</v>
      </c>
      <c r="C52" s="10">
        <f>C49*C49*C42*C42+C50*C50*D42*D42+2*C49*C42*D42*C44*C50</f>
        <v>2.5227312249303945E-3</v>
      </c>
      <c r="D52" s="18"/>
      <c r="E52" s="16"/>
      <c r="F52" s="17"/>
      <c r="G52" s="18"/>
      <c r="I52" s="16"/>
    </row>
    <row r="53" spans="2:9" ht="19.5" thickBot="1" x14ac:dyDescent="0.4">
      <c r="B53" s="23" t="s">
        <v>26</v>
      </c>
      <c r="C53" s="12">
        <f>SQRT(C52)</f>
        <v>5.0226797876535931E-2</v>
      </c>
      <c r="D53" s="18"/>
      <c r="E53" s="16" t="s">
        <v>11</v>
      </c>
      <c r="F53" s="17"/>
      <c r="G53" s="18"/>
      <c r="I53" s="16"/>
    </row>
    <row r="54" spans="2:9" x14ac:dyDescent="0.25">
      <c r="B54" s="51"/>
      <c r="C54" s="22"/>
      <c r="D54" s="18"/>
      <c r="E54" s="16"/>
      <c r="F54" s="17"/>
      <c r="G54" s="18"/>
      <c r="H54" t="s">
        <v>50</v>
      </c>
      <c r="I54" s="16"/>
    </row>
    <row r="55" spans="2:9" x14ac:dyDescent="0.25">
      <c r="B55" s="51"/>
      <c r="C55" s="22"/>
      <c r="D55" s="18"/>
      <c r="E55" s="16"/>
      <c r="F55" s="17"/>
      <c r="G55" s="18"/>
      <c r="I55" s="16"/>
    </row>
    <row r="56" spans="2:9" x14ac:dyDescent="0.25">
      <c r="B56" s="51"/>
      <c r="C56" s="22"/>
      <c r="D56" s="18"/>
      <c r="E56" s="16"/>
      <c r="F56" s="17"/>
      <c r="G56" s="18"/>
      <c r="I56" s="16"/>
    </row>
    <row r="57" spans="2:9" x14ac:dyDescent="0.25">
      <c r="B57" s="51"/>
      <c r="C57" s="22"/>
      <c r="D57" s="18"/>
      <c r="E57" s="16"/>
      <c r="F57" s="17"/>
      <c r="G57" s="18"/>
      <c r="I57" s="16"/>
    </row>
    <row r="58" spans="2:9" x14ac:dyDescent="0.25">
      <c r="B58" s="51"/>
      <c r="C58" s="22"/>
      <c r="D58" s="18"/>
      <c r="E58" s="16"/>
      <c r="F58" s="17"/>
      <c r="G58" s="18"/>
      <c r="I58" s="16"/>
    </row>
    <row r="59" spans="2:9" ht="15.75" thickBot="1" x14ac:dyDescent="0.3">
      <c r="B59" s="61" t="s">
        <v>38</v>
      </c>
      <c r="C59" s="52"/>
      <c r="D59" s="49"/>
      <c r="E59" s="50"/>
      <c r="F59" s="17"/>
      <c r="G59" s="18"/>
      <c r="I59" s="16"/>
    </row>
    <row r="60" spans="2:9" ht="15.75" thickBot="1" x14ac:dyDescent="0.3">
      <c r="D60" s="18"/>
      <c r="E60" s="16"/>
      <c r="F60" s="17"/>
      <c r="G60" s="18"/>
      <c r="I60" s="16"/>
    </row>
    <row r="61" spans="2:9" ht="18.75" x14ac:dyDescent="0.35">
      <c r="B61" s="4" t="s">
        <v>12</v>
      </c>
      <c r="C61" s="5">
        <f>(((C40-C45)*D42*D42)-(D40-C45)*C44*C42*D42)/((C40-C45)*D42*D42+(D40-C45)*C42*C42-(C40-C45+D40-C45)*C44*C42*D42)</f>
        <v>0.65075775038272665</v>
      </c>
      <c r="D61" s="18"/>
      <c r="E61" s="16"/>
      <c r="F61" s="17"/>
      <c r="G61" s="18"/>
      <c r="I61" s="16"/>
    </row>
    <row r="62" spans="2:9" ht="18.75" x14ac:dyDescent="0.35">
      <c r="B62" s="9" t="s">
        <v>13</v>
      </c>
      <c r="C62" s="10">
        <f>1-C61</f>
        <v>0.34924224961727335</v>
      </c>
      <c r="D62" s="18"/>
      <c r="E62" s="16"/>
      <c r="F62" s="17"/>
      <c r="G62" s="18"/>
      <c r="I62" s="16"/>
    </row>
    <row r="63" spans="2:9" ht="18" x14ac:dyDescent="0.35">
      <c r="B63" s="11" t="s">
        <v>3</v>
      </c>
      <c r="C63" s="10">
        <f>C61*C40+C62*D40</f>
        <v>0.62629653681540454</v>
      </c>
      <c r="D63" s="18"/>
      <c r="E63" s="16"/>
      <c r="F63" s="17"/>
      <c r="G63" s="18"/>
      <c r="I63" s="16"/>
    </row>
    <row r="64" spans="2:9" ht="18.75" x14ac:dyDescent="0.35">
      <c r="B64" s="11" t="s">
        <v>5</v>
      </c>
      <c r="C64" s="10">
        <f>C61*C61*C42*C42+C62*C62*D42*D42+2*C61*C42*D42*C44*C62</f>
        <v>3.7909513884399346E-3</v>
      </c>
      <c r="D64" s="18"/>
      <c r="E64" s="16"/>
      <c r="F64" s="17"/>
      <c r="G64" s="18"/>
      <c r="I64" s="16"/>
    </row>
    <row r="65" spans="2:5" ht="18.75" thickBot="1" x14ac:dyDescent="0.4">
      <c r="B65" s="24" t="s">
        <v>27</v>
      </c>
      <c r="C65" s="12">
        <f>SQRT(C64)</f>
        <v>6.1570702354609652E-2</v>
      </c>
      <c r="E65" s="16"/>
    </row>
    <row r="66" spans="2:5" ht="15.75" thickBot="1" x14ac:dyDescent="0.3">
      <c r="B66" s="54" t="s">
        <v>28</v>
      </c>
      <c r="C66" s="55">
        <f>(C63-C45)/C65</f>
        <v>9.522329848353758</v>
      </c>
    </row>
    <row r="67" spans="2:5" x14ac:dyDescent="0.25">
      <c r="B67" s="53"/>
      <c r="C67" s="53"/>
    </row>
    <row r="68" spans="2:5" x14ac:dyDescent="0.25">
      <c r="B68" s="53"/>
      <c r="C68" s="53"/>
    </row>
    <row r="69" spans="2:5" x14ac:dyDescent="0.25">
      <c r="B69" s="53"/>
      <c r="C69" s="53"/>
    </row>
    <row r="70" spans="2:5" x14ac:dyDescent="0.25">
      <c r="B70" s="53"/>
      <c r="C70" s="53"/>
    </row>
    <row r="71" spans="2:5" x14ac:dyDescent="0.25">
      <c r="B71" s="53"/>
      <c r="C71" s="53"/>
    </row>
    <row r="72" spans="2:5" x14ac:dyDescent="0.25">
      <c r="B72" s="53"/>
      <c r="C72" s="53"/>
    </row>
    <row r="73" spans="2:5" x14ac:dyDescent="0.25">
      <c r="B73" s="53"/>
      <c r="C73" s="53"/>
    </row>
    <row r="74" spans="2:5" x14ac:dyDescent="0.25">
      <c r="B74" s="53"/>
      <c r="C74" s="53"/>
    </row>
    <row r="75" spans="2:5" x14ac:dyDescent="0.25">
      <c r="B75" s="53"/>
      <c r="C75" s="53"/>
    </row>
    <row r="76" spans="2:5" x14ac:dyDescent="0.25">
      <c r="B76" s="53"/>
      <c r="C76" s="53"/>
    </row>
    <row r="77" spans="2:5" x14ac:dyDescent="0.25">
      <c r="B77" s="53"/>
      <c r="C77" s="53"/>
    </row>
    <row r="78" spans="2:5" x14ac:dyDescent="0.25">
      <c r="B78" s="53"/>
      <c r="C78" s="53"/>
    </row>
    <row r="79" spans="2:5" x14ac:dyDescent="0.25">
      <c r="B79" s="53"/>
      <c r="C79" s="53"/>
    </row>
    <row r="80" spans="2:5" x14ac:dyDescent="0.25">
      <c r="B80" s="53"/>
      <c r="C80" s="53"/>
    </row>
    <row r="81" spans="2:7" x14ac:dyDescent="0.25">
      <c r="B81" s="53"/>
      <c r="C81" s="53"/>
    </row>
    <row r="82" spans="2:7" x14ac:dyDescent="0.25">
      <c r="B82" s="53"/>
      <c r="C82" s="53"/>
    </row>
    <row r="83" spans="2:7" x14ac:dyDescent="0.25">
      <c r="B83" s="53"/>
      <c r="C83" s="53"/>
    </row>
    <row r="84" spans="2:7" x14ac:dyDescent="0.25">
      <c r="B84" s="53"/>
      <c r="C84" s="53"/>
    </row>
    <row r="85" spans="2:7" x14ac:dyDescent="0.25">
      <c r="B85" s="53"/>
      <c r="C85" s="53"/>
    </row>
    <row r="86" spans="2:7" ht="15.75" thickBot="1" x14ac:dyDescent="0.3">
      <c r="B86" s="62" t="s">
        <v>39</v>
      </c>
      <c r="C86" s="39"/>
      <c r="D86" s="39"/>
      <c r="E86" s="39"/>
    </row>
    <row r="87" spans="2:7" ht="15.75" thickBot="1" x14ac:dyDescent="0.3">
      <c r="B87" s="53"/>
      <c r="C87" s="53"/>
    </row>
    <row r="88" spans="2:7" ht="15.75" thickBot="1" x14ac:dyDescent="0.3">
      <c r="B88" s="54" t="s">
        <v>14</v>
      </c>
      <c r="C88" s="56">
        <v>0.6</v>
      </c>
      <c r="D88" s="57"/>
      <c r="E88" s="57"/>
      <c r="F88" s="57"/>
      <c r="G88" s="55"/>
    </row>
    <row r="89" spans="2:7" ht="18" x14ac:dyDescent="0.35">
      <c r="B89" s="28" t="s">
        <v>29</v>
      </c>
      <c r="C89" s="29">
        <f>C63*E89+(1-E89)*C45</f>
        <v>0.6</v>
      </c>
      <c r="D89" s="30" t="s">
        <v>15</v>
      </c>
      <c r="E89" s="31">
        <f>F89</f>
        <v>0.955148060470833</v>
      </c>
      <c r="F89" s="69">
        <f>1-G91</f>
        <v>0.955148060470833</v>
      </c>
      <c r="G89" s="32">
        <f>E89*C61</f>
        <v>0.6215700031144239</v>
      </c>
    </row>
    <row r="90" spans="2:7" ht="18" x14ac:dyDescent="0.35">
      <c r="B90" s="11"/>
      <c r="C90" s="13"/>
      <c r="D90" s="13"/>
      <c r="E90" s="13"/>
      <c r="F90" s="13" t="s">
        <v>49</v>
      </c>
      <c r="G90" s="33">
        <f>E89*C62</f>
        <v>0.33357805735640916</v>
      </c>
    </row>
    <row r="91" spans="2:7" x14ac:dyDescent="0.25">
      <c r="B91" s="11"/>
      <c r="C91" s="13"/>
      <c r="D91" s="25" t="s">
        <v>16</v>
      </c>
      <c r="E91" s="25"/>
      <c r="F91" s="25"/>
      <c r="G91" s="34">
        <f>(C88-C63)/(C45-C63)</f>
        <v>4.4851939529167002E-2</v>
      </c>
    </row>
    <row r="92" spans="2:7" ht="15.75" thickBot="1" x14ac:dyDescent="0.3">
      <c r="B92" s="6"/>
      <c r="C92" s="7"/>
      <c r="D92" s="7" t="s">
        <v>17</v>
      </c>
      <c r="E92" s="7"/>
      <c r="F92" s="7"/>
      <c r="G92" s="35">
        <f>G91+G90+G89</f>
        <v>1</v>
      </c>
    </row>
    <row r="93" spans="2:7" ht="19.5" thickBot="1" x14ac:dyDescent="0.4">
      <c r="B93" s="58" t="s">
        <v>40</v>
      </c>
      <c r="C93" s="59">
        <f>E89*E89*C65*C65</f>
        <v>3.4585145871374821E-3</v>
      </c>
    </row>
    <row r="94" spans="2:7" ht="18.75" thickBot="1" x14ac:dyDescent="0.4">
      <c r="B94" s="26" t="s">
        <v>30</v>
      </c>
      <c r="C94" s="27">
        <f>SQRT(C93)</f>
        <v>5.8809136935832361E-2</v>
      </c>
      <c r="E94" s="21"/>
    </row>
  </sheetData>
  <mergeCells count="1">
    <mergeCell ref="A1:F1"/>
  </mergeCells>
  <pageMargins left="0.7" right="0.7" top="0.75" bottom="0.75" header="0.3" footer="0.3"/>
  <pageSetup orientation="portrait"/>
  <drawing r:id="rId1"/>
  <legacyDrawing r:id="rId2"/>
  <oleObjects>
    <mc:AlternateContent xmlns:mc="http://schemas.openxmlformats.org/markup-compatibility/2006">
      <mc:Choice Requires="x14">
        <oleObject progId="Equation.3" shapeId="1025" r:id="rId3">
          <objectPr defaultSize="0" autoPict="0" r:id="rId4">
            <anchor moveWithCells="1" sizeWithCells="1">
              <from>
                <xdr:col>4</xdr:col>
                <xdr:colOff>0</xdr:colOff>
                <xdr:row>60</xdr:row>
                <xdr:rowOff>161925</xdr:rowOff>
              </from>
              <to>
                <xdr:col>10</xdr:col>
                <xdr:colOff>371475</xdr:colOff>
                <xdr:row>63</xdr:row>
                <xdr:rowOff>219075</xdr:rowOff>
              </to>
            </anchor>
          </objectPr>
        </oleObject>
      </mc:Choice>
      <mc:Fallback>
        <oleObject progId="Equation.3" shapeId="1025" r:id="rId3"/>
      </mc:Fallback>
    </mc:AlternateContent>
    <mc:AlternateContent xmlns:mc="http://schemas.openxmlformats.org/markup-compatibility/2006">
      <mc:Choice Requires="x14">
        <oleObject shapeId="1026" r:id="rId5">
          <objectPr defaultSize="0" autoPict="0" r:id="rId6">
            <anchor moveWithCells="1" sizeWithCells="1">
              <from>
                <xdr:col>8</xdr:col>
                <xdr:colOff>371475</xdr:colOff>
                <xdr:row>88</xdr:row>
                <xdr:rowOff>66675</xdr:rowOff>
              </from>
              <to>
                <xdr:col>11</xdr:col>
                <xdr:colOff>533400</xdr:colOff>
                <xdr:row>91</xdr:row>
                <xdr:rowOff>180975</xdr:rowOff>
              </to>
            </anchor>
          </objectPr>
        </oleObject>
      </mc:Choice>
      <mc:Fallback>
        <oleObject shapeId="1026" r:id="rId5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Maria-Eleni Agoraki</cp:lastModifiedBy>
  <dcterms:created xsi:type="dcterms:W3CDTF">2011-03-06T08:21:16Z</dcterms:created>
  <dcterms:modified xsi:type="dcterms:W3CDTF">2018-03-20T09:33:34Z</dcterms:modified>
</cp:coreProperties>
</file>