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1. courses\Διαχείριση Κινδύνου\"/>
    </mc:Choice>
  </mc:AlternateContent>
  <xr:revisionPtr revIDLastSave="0" documentId="13_ncr:1_{EA6AD6C8-1A8A-4251-BB64-6923916B4D28}" xr6:coauthVersionLast="47" xr6:coauthVersionMax="47" xr10:uidLastSave="{00000000-0000-0000-0000-000000000000}"/>
  <bookViews>
    <workbookView xWindow="-110" yWindow="-110" windowWidth="19420" windowHeight="10300" xr2:uid="{81D0BDA6-792A-41FE-8CA8-5898FF77D34C}"/>
  </bookViews>
  <sheets>
    <sheet name="Sheet1" sheetId="1" r:id="rId1"/>
  </sheets>
  <definedNames>
    <definedName name="solver_adj" localSheetId="0" hidden="1">Sheet1!$D$3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Sheet1!$D$9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1071.31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  <c r="D9" i="1" l="1"/>
  <c r="A7" i="1"/>
  <c r="A8" i="1"/>
  <c r="A6" i="1"/>
  <c r="A5" i="1"/>
  <c r="B13" i="1"/>
  <c r="B12" i="1"/>
  <c r="A3" i="1"/>
  <c r="C8" i="1"/>
  <c r="C7" i="1"/>
  <c r="C6" i="1"/>
  <c r="E5" i="1" l="1"/>
  <c r="F5" i="1" s="1"/>
  <c r="E7" i="1"/>
  <c r="F7" i="1" s="1"/>
  <c r="E8" i="1"/>
  <c r="F8" i="1" s="1"/>
  <c r="E6" i="1"/>
  <c r="F6" i="1" s="1"/>
  <c r="F9" i="1" l="1"/>
  <c r="F10" i="1" s="1"/>
</calcChain>
</file>

<file path=xl/sharedStrings.xml><?xml version="1.0" encoding="utf-8"?>
<sst xmlns="http://schemas.openxmlformats.org/spreadsheetml/2006/main" count="6" uniqueCount="6">
  <si>
    <t>clean</t>
  </si>
  <si>
    <t>accrued</t>
  </si>
  <si>
    <t>dirty</t>
  </si>
  <si>
    <t>YTM</t>
  </si>
  <si>
    <t>Duration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</si>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</sst>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73429-1A1F-4744-8809-110BE1B8F830}">
  <dimension ref="A2:G13"/>
  <sheetViews>
    <sheetView tabSelected="1" zoomScale="140" zoomScaleNormal="140" workbookViewId="0">
      <selection activeCell="F9" sqref="F9"/>
    </sheetView>
  </sheetViews>
  <sheetFormatPr defaultRowHeight="14.5" x14ac:dyDescent="0.35"/>
  <cols>
    <col min="2" max="2" width="9.26953125" bestFit="1" customWidth="1"/>
  </cols>
  <sheetData>
    <row r="2" spans="1:7" x14ac:dyDescent="0.35">
      <c r="B2" s="1">
        <v>45458</v>
      </c>
      <c r="D2" t="s">
        <v>3</v>
      </c>
    </row>
    <row r="3" spans="1:7" x14ac:dyDescent="0.35">
      <c r="A3">
        <f>B3-B2</f>
        <v>277</v>
      </c>
      <c r="B3" s="1">
        <v>45735</v>
      </c>
      <c r="D3" s="4">
        <v>2.5098549874459086E-2</v>
      </c>
    </row>
    <row r="5" spans="1:7" x14ac:dyDescent="0.35">
      <c r="A5" s="3">
        <f>(B5-B3)/365</f>
        <v>0.24109589041095891</v>
      </c>
      <c r="B5" s="1">
        <v>45823</v>
      </c>
      <c r="C5">
        <v>38.75</v>
      </c>
      <c r="D5">
        <f>(C5/((1+$D$3)^A5))</f>
        <v>38.519102575592321</v>
      </c>
      <c r="E5">
        <f>D5/$D$9</f>
        <v>3.5955154468427189E-2</v>
      </c>
      <c r="F5">
        <f>E5*A5</f>
        <v>8.6686399814290219E-3</v>
      </c>
    </row>
    <row r="6" spans="1:7" x14ac:dyDescent="0.35">
      <c r="A6" s="3">
        <f>1+A5</f>
        <v>1.2410958904109588</v>
      </c>
      <c r="B6" s="1">
        <v>46188</v>
      </c>
      <c r="C6">
        <f>C5</f>
        <v>38.75</v>
      </c>
      <c r="D6">
        <f t="shared" ref="D6:D8" si="0">(C6/((1+$D$3)^A6))</f>
        <v>37.575999478596124</v>
      </c>
      <c r="E6">
        <f t="shared" ref="E6:E8" si="1">D6/$D$9</f>
        <v>3.5074827169378507E-2</v>
      </c>
      <c r="F6">
        <f t="shared" ref="F6:F8" si="2">E6*A6</f>
        <v>4.3531223856790306E-2</v>
      </c>
    </row>
    <row r="7" spans="1:7" x14ac:dyDescent="0.35">
      <c r="A7" s="3">
        <f t="shared" ref="A7:A8" si="3">1+A6</f>
        <v>2.2410958904109588</v>
      </c>
      <c r="B7" s="1">
        <v>46553</v>
      </c>
      <c r="C7">
        <f t="shared" ref="C7" si="4">C6</f>
        <v>38.75</v>
      </c>
      <c r="D7">
        <f t="shared" si="0"/>
        <v>36.655987351848218</v>
      </c>
      <c r="E7">
        <f t="shared" si="1"/>
        <v>3.4216053835676601E-2</v>
      </c>
      <c r="F7">
        <f t="shared" si="2"/>
        <v>7.6681457637214956E-2</v>
      </c>
    </row>
    <row r="8" spans="1:7" x14ac:dyDescent="0.35">
      <c r="A8" s="3">
        <f t="shared" si="3"/>
        <v>3.2410958904109588</v>
      </c>
      <c r="B8" s="1">
        <v>46919</v>
      </c>
      <c r="C8">
        <f>C7+1000</f>
        <v>1038.75</v>
      </c>
      <c r="D8">
        <f t="shared" si="0"/>
        <v>958.55852238874991</v>
      </c>
      <c r="E8">
        <f t="shared" si="1"/>
        <v>0.89475396452651768</v>
      </c>
      <c r="F8">
        <f t="shared" si="2"/>
        <v>2.8999833973558093</v>
      </c>
    </row>
    <row r="9" spans="1:7" x14ac:dyDescent="0.35">
      <c r="D9">
        <f>SUM(D5:D8)</f>
        <v>1071.3096117947866</v>
      </c>
      <c r="F9">
        <f>SUM(F5:F8)</f>
        <v>3.0288647188312439</v>
      </c>
      <c r="G9" t="s">
        <v>4</v>
      </c>
    </row>
    <row r="10" spans="1:7" x14ac:dyDescent="0.35">
      <c r="F10">
        <f>F9/(1+D3)</f>
        <v>2.9547058857923272</v>
      </c>
      <c r="G10" t="s">
        <v>5</v>
      </c>
    </row>
    <row r="11" spans="1:7" x14ac:dyDescent="0.35">
      <c r="A11" t="s">
        <v>0</v>
      </c>
      <c r="B11" s="2">
        <v>1041.9000000000001</v>
      </c>
    </row>
    <row r="12" spans="1:7" x14ac:dyDescent="0.35">
      <c r="A12" t="s">
        <v>1</v>
      </c>
      <c r="B12" s="2">
        <f>C5*A3/365</f>
        <v>29.407534246575342</v>
      </c>
    </row>
    <row r="13" spans="1:7" x14ac:dyDescent="0.35">
      <c r="A13" t="s">
        <v>2</v>
      </c>
      <c r="B13" s="2">
        <f>B12+B11</f>
        <v>1071.3075342465754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KASIMATIS</dc:creator>
  <cp:lastModifiedBy>KONSTANTINOS KASIMATIS</cp:lastModifiedBy>
  <dcterms:created xsi:type="dcterms:W3CDTF">2025-03-19T14:40:14Z</dcterms:created>
  <dcterms:modified xsi:type="dcterms:W3CDTF">2025-03-24T10:06:26Z</dcterms:modified>
</cp:coreProperties>
</file>