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32" windowHeight="84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9" i="1" l="1"/>
  <c r="L27" i="1"/>
  <c r="K28" i="1" s="1"/>
  <c r="L25" i="1"/>
  <c r="K26" i="1" s="1"/>
  <c r="M30" i="1"/>
  <c r="M28" i="1"/>
  <c r="M26" i="1"/>
  <c r="M24" i="1"/>
  <c r="D28" i="1"/>
  <c r="D26" i="1"/>
  <c r="E25" i="1"/>
  <c r="E27" i="1"/>
  <c r="E29" i="1"/>
  <c r="F30" i="1"/>
  <c r="F28" i="1"/>
  <c r="F26" i="1"/>
  <c r="F24" i="1"/>
  <c r="K9" i="1"/>
  <c r="K11" i="1"/>
  <c r="L12" i="1"/>
  <c r="L10" i="1"/>
  <c r="L8" i="1"/>
  <c r="M13" i="1"/>
  <c r="M11" i="1"/>
  <c r="M9" i="1"/>
  <c r="M7" i="1"/>
  <c r="N31" i="1"/>
  <c r="N29" i="1"/>
  <c r="N27" i="1"/>
  <c r="N25" i="1"/>
  <c r="N23" i="1"/>
  <c r="B4" i="1"/>
  <c r="G31" i="1"/>
  <c r="G29" i="1"/>
  <c r="G27" i="1"/>
  <c r="G25" i="1"/>
  <c r="G23" i="1"/>
  <c r="N14" i="1"/>
  <c r="N12" i="1"/>
  <c r="N10" i="1"/>
  <c r="N8" i="1"/>
  <c r="N6" i="1"/>
  <c r="J27" i="1" l="1"/>
  <c r="J10" i="1" l="1"/>
  <c r="C27" i="1" l="1"/>
</calcChain>
</file>

<file path=xl/comments1.xml><?xml version="1.0" encoding="utf-8"?>
<comments xmlns="http://schemas.openxmlformats.org/spreadsheetml/2006/main">
  <authors>
    <author>Andrianos</author>
  </authors>
  <commentList>
    <comment ref="B27" authorId="0">
      <text>
        <r>
          <rPr>
            <b/>
            <sz val="8"/>
            <color indexed="81"/>
            <rFont val="Tahoma"/>
            <family val="2"/>
          </rPr>
          <t xml:space="preserve">Andrianos: </t>
        </r>
        <r>
          <rPr>
            <sz val="8"/>
            <color indexed="81"/>
            <rFont val="Tahoma"/>
            <family val="2"/>
          </rPr>
          <t xml:space="preserve">As expected, the callable bond is cheaper than the straight bond.
</t>
        </r>
      </text>
    </comment>
    <comment ref="J27" authorId="0">
      <text>
        <r>
          <rPr>
            <b/>
            <sz val="8"/>
            <color indexed="81"/>
            <rFont val="Tahoma"/>
            <family val="2"/>
            <charset val="161"/>
          </rPr>
          <t>Andrianos:</t>
        </r>
        <r>
          <rPr>
            <sz val="8"/>
            <color indexed="81"/>
            <rFont val="Tahoma"/>
            <family val="2"/>
            <charset val="161"/>
          </rPr>
          <t xml:space="preserve">
As expected, the puttable bond is more expensive than the straight bond.
</t>
        </r>
      </text>
    </comment>
  </commentList>
</comments>
</file>

<file path=xl/sharedStrings.xml><?xml version="1.0" encoding="utf-8"?>
<sst xmlns="http://schemas.openxmlformats.org/spreadsheetml/2006/main" count="11" uniqueCount="11">
  <si>
    <t>Face value</t>
  </si>
  <si>
    <t>Coupon</t>
  </si>
  <si>
    <t>Called at</t>
  </si>
  <si>
    <t>Rates</t>
  </si>
  <si>
    <t>Straight Bond</t>
  </si>
  <si>
    <t>Callable bond</t>
  </si>
  <si>
    <t>Up prob</t>
  </si>
  <si>
    <t>Down prob</t>
  </si>
  <si>
    <t>Put at</t>
  </si>
  <si>
    <t>Puttable bond</t>
  </si>
  <si>
    <t>Calibrated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</si>
</sst>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2" fontId="0" fillId="0" borderId="0" xfId="0" applyNumberFormat="1"/>
    <xf numFmtId="2" fontId="1" fillId="0" borderId="0" xfId="0" applyNumberFormat="1" applyFont="1"/>
    <xf numFmtId="0" fontId="4" fillId="0" borderId="0" xfId="0" applyFont="1"/>
    <xf numFmtId="0" fontId="4" fillId="2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A22" sqref="A22"/>
    </sheetView>
  </sheetViews>
  <sheetFormatPr defaultRowHeight="14.4" x14ac:dyDescent="0.3"/>
  <cols>
    <col min="1" max="1" width="10.33203125" bestFit="1" customWidth="1"/>
    <col min="2" max="2" width="13.33203125" bestFit="1" customWidth="1"/>
    <col min="8" max="8" width="9.109375" style="2"/>
    <col min="9" max="9" width="13.6640625" bestFit="1" customWidth="1"/>
  </cols>
  <sheetData>
    <row r="1" spans="1:14" x14ac:dyDescent="0.3">
      <c r="A1" t="s">
        <v>0</v>
      </c>
      <c r="B1">
        <v>100</v>
      </c>
    </row>
    <row r="2" spans="1:14" x14ac:dyDescent="0.3">
      <c r="A2" t="s">
        <v>1</v>
      </c>
      <c r="B2" s="5">
        <v>6.5</v>
      </c>
    </row>
    <row r="3" spans="1:14" x14ac:dyDescent="0.3">
      <c r="A3" t="s">
        <v>6</v>
      </c>
      <c r="B3">
        <v>0.5</v>
      </c>
    </row>
    <row r="4" spans="1:14" x14ac:dyDescent="0.3">
      <c r="A4" t="s">
        <v>7</v>
      </c>
      <c r="B4">
        <f>1-B3</f>
        <v>0.5</v>
      </c>
    </row>
    <row r="5" spans="1:14" x14ac:dyDescent="0.3">
      <c r="J5" s="1"/>
      <c r="K5" s="1"/>
      <c r="L5" s="1"/>
      <c r="M5" s="1"/>
      <c r="N5" s="1"/>
    </row>
    <row r="6" spans="1:14" x14ac:dyDescent="0.3">
      <c r="C6" s="1"/>
      <c r="D6" s="1"/>
      <c r="E6" s="1"/>
      <c r="F6" s="1"/>
      <c r="J6" s="1"/>
      <c r="K6" s="1"/>
      <c r="L6" s="1"/>
      <c r="M6" s="1"/>
      <c r="N6">
        <f>$B$1+$B$2</f>
        <v>106.5</v>
      </c>
    </row>
    <row r="7" spans="1:14" x14ac:dyDescent="0.3">
      <c r="B7" s="2"/>
      <c r="C7" s="1"/>
      <c r="D7" s="1"/>
      <c r="E7" s="1"/>
      <c r="F7">
        <v>9.5000000000000001E-2</v>
      </c>
      <c r="J7" s="1"/>
      <c r="K7" s="1"/>
      <c r="L7" s="1"/>
      <c r="M7">
        <f>$B$2+($B$3*(N6)/(1+F7)+$B$4*(N8)/(1+F7))</f>
        <v>103.76027397260275</v>
      </c>
      <c r="N7" s="1"/>
    </row>
    <row r="8" spans="1:14" x14ac:dyDescent="0.3">
      <c r="B8" s="2"/>
      <c r="C8" s="1"/>
      <c r="D8" s="1"/>
      <c r="E8">
        <v>7.0000000000000007E-2</v>
      </c>
      <c r="F8" s="1"/>
      <c r="J8" s="1"/>
      <c r="K8" s="1"/>
      <c r="L8" s="3">
        <f>$B$2+($B$3*(M7)/(1+E8)+$B$4*(M9)/(1+E8))</f>
        <v>104.31777636189869</v>
      </c>
      <c r="M8" s="1"/>
      <c r="N8">
        <f>$B$1+$B$2</f>
        <v>106.5</v>
      </c>
    </row>
    <row r="9" spans="1:14" x14ac:dyDescent="0.3">
      <c r="B9" s="2"/>
      <c r="C9" s="1"/>
      <c r="D9">
        <v>5.5E-2</v>
      </c>
      <c r="E9" s="1"/>
      <c r="F9" s="5">
        <v>7.4999999999999997E-2</v>
      </c>
      <c r="J9" s="1"/>
      <c r="K9" s="3">
        <f>$B$2+($B$3*(L8)/(1+D9)+$B$4*(L10)/(1+D9))</f>
        <v>106.42923484956759</v>
      </c>
      <c r="L9" s="1"/>
      <c r="M9">
        <f>$B$2+($B$3*(N8)/(1+F9)+$B$4*(N10)/(1+F9))</f>
        <v>105.56976744186046</v>
      </c>
      <c r="N9" s="1"/>
    </row>
    <row r="10" spans="1:14" x14ac:dyDescent="0.3">
      <c r="A10" t="s">
        <v>10</v>
      </c>
      <c r="B10" t="s">
        <v>3</v>
      </c>
      <c r="C10">
        <v>0.04</v>
      </c>
      <c r="D10" s="1"/>
      <c r="E10">
        <v>0.06</v>
      </c>
      <c r="F10" s="6"/>
      <c r="I10" t="s">
        <v>4</v>
      </c>
      <c r="J10">
        <f>B3*K9/(1+C10)+B4*K11/(1+C10)</f>
        <v>103.84993306648312</v>
      </c>
      <c r="K10" s="1"/>
      <c r="L10" s="3">
        <f>$B$2+($B$3*(M9)/(1+E10)+$B$4*(M11)/(1+E10))</f>
        <v>106.5329091706889</v>
      </c>
      <c r="M10" s="1"/>
      <c r="N10">
        <f>$B$1+$B$2</f>
        <v>106.5</v>
      </c>
    </row>
    <row r="11" spans="1:14" x14ac:dyDescent="0.3">
      <c r="C11" s="1"/>
      <c r="D11">
        <v>4.4999999999999998E-2</v>
      </c>
      <c r="E11" s="1"/>
      <c r="F11" s="5">
        <v>6.5000000000000002E-2</v>
      </c>
      <c r="J11" s="1"/>
      <c r="K11" s="3">
        <f>$B$2+($B$3*(L10)/(1+D11)+$B$4*(L12)/(1+D11))</f>
        <v>109.57862592871727</v>
      </c>
      <c r="L11" s="1"/>
      <c r="M11" s="3">
        <f>$B$2+($B$3*(N10)/(1+F11)+$B$4*(N12)/(1+F11))</f>
        <v>106.5</v>
      </c>
      <c r="N11" s="1"/>
    </row>
    <row r="12" spans="1:14" x14ac:dyDescent="0.3">
      <c r="C12" s="1"/>
      <c r="D12" s="1"/>
      <c r="E12">
        <v>4.7E-2</v>
      </c>
      <c r="F12" s="1"/>
      <c r="J12" s="1"/>
      <c r="K12" s="1"/>
      <c r="L12" s="3">
        <f>$B$2+($B$3*(M11)/(1+E12)+$B$4*(M13)/(1+E12))</f>
        <v>108.9014190203302</v>
      </c>
      <c r="M12" s="1"/>
      <c r="N12">
        <f>$B$1+$B$2</f>
        <v>106.5</v>
      </c>
    </row>
    <row r="13" spans="1:14" x14ac:dyDescent="0.3">
      <c r="C13" s="1"/>
      <c r="D13" s="1"/>
      <c r="E13" s="1"/>
      <c r="F13">
        <v>0.05</v>
      </c>
      <c r="J13" s="1"/>
      <c r="K13" s="1"/>
      <c r="L13" s="1"/>
      <c r="M13" s="3">
        <f>$B$2+($B$3*(N12)/(1+F13)+$B$4*(N14)/(1+F13))</f>
        <v>107.92857142857143</v>
      </c>
      <c r="N13" s="1"/>
    </row>
    <row r="14" spans="1:14" x14ac:dyDescent="0.3">
      <c r="C14" s="1"/>
      <c r="D14" s="1"/>
      <c r="E14" s="1"/>
      <c r="F14" s="1"/>
      <c r="J14" s="1"/>
      <c r="K14" s="1"/>
      <c r="L14" s="1"/>
      <c r="M14" s="1"/>
      <c r="N14">
        <f>$B$1+$B$2</f>
        <v>106.5</v>
      </c>
    </row>
    <row r="15" spans="1:14" x14ac:dyDescent="0.3">
      <c r="J15" s="1"/>
      <c r="K15" s="1"/>
      <c r="L15" s="1"/>
      <c r="M15" s="1"/>
      <c r="N15" s="1"/>
    </row>
    <row r="16" spans="1:14" x14ac:dyDescent="0.3">
      <c r="J16" s="1"/>
      <c r="K16" s="1"/>
      <c r="L16" s="1"/>
      <c r="M16" s="1"/>
      <c r="N16" s="1"/>
    </row>
    <row r="17" spans="2:15" s="2" customFormat="1" x14ac:dyDescent="0.3"/>
    <row r="18" spans="2:15" s="2" customFormat="1" x14ac:dyDescent="0.3">
      <c r="I18"/>
      <c r="J18"/>
      <c r="K18"/>
      <c r="L18"/>
      <c r="M18"/>
      <c r="N18"/>
      <c r="O18"/>
    </row>
    <row r="19" spans="2:15" s="2" customFormat="1" x14ac:dyDescent="0.3">
      <c r="I19"/>
      <c r="J19"/>
      <c r="K19"/>
      <c r="L19"/>
      <c r="M19"/>
      <c r="N19"/>
      <c r="O19"/>
    </row>
    <row r="20" spans="2:15" x14ac:dyDescent="0.3">
      <c r="D20" s="7" t="s">
        <v>2</v>
      </c>
      <c r="E20" s="7"/>
      <c r="F20" s="7"/>
      <c r="K20" s="7" t="s">
        <v>8</v>
      </c>
      <c r="L20" s="7"/>
      <c r="M20" s="7"/>
    </row>
    <row r="21" spans="2:15" x14ac:dyDescent="0.3">
      <c r="D21">
        <v>105</v>
      </c>
      <c r="E21">
        <v>105.5</v>
      </c>
      <c r="F21">
        <v>106</v>
      </c>
      <c r="K21">
        <v>108</v>
      </c>
      <c r="L21">
        <v>107</v>
      </c>
      <c r="M21">
        <v>106.5</v>
      </c>
    </row>
    <row r="22" spans="2:15" x14ac:dyDescent="0.3">
      <c r="C22" s="1"/>
      <c r="D22" s="1"/>
      <c r="E22" s="1"/>
      <c r="F22" s="1"/>
      <c r="G22" s="1"/>
      <c r="J22" s="1"/>
      <c r="K22" s="1"/>
      <c r="L22" s="1"/>
      <c r="M22" s="1"/>
      <c r="N22" s="1"/>
    </row>
    <row r="23" spans="2:15" x14ac:dyDescent="0.3">
      <c r="C23" s="1"/>
      <c r="D23" s="1"/>
      <c r="E23" s="1"/>
      <c r="F23" s="1"/>
      <c r="G23">
        <f>$B$1+$B$2</f>
        <v>106.5</v>
      </c>
      <c r="J23" s="1"/>
      <c r="K23" s="1"/>
      <c r="L23" s="1"/>
      <c r="M23" s="1"/>
      <c r="N23">
        <f>$B$1+$B$2</f>
        <v>106.5</v>
      </c>
    </row>
    <row r="24" spans="2:15" x14ac:dyDescent="0.3">
      <c r="C24" s="1"/>
      <c r="D24" s="1"/>
      <c r="E24" s="1"/>
      <c r="F24">
        <f>MIN($F$21,$B$2+($B$3*(G23)/(1+F7)+$B$4*(G25)/(1+F7)))</f>
        <v>103.76027397260275</v>
      </c>
      <c r="G24" s="1"/>
      <c r="J24" s="1"/>
      <c r="K24" s="1"/>
      <c r="L24" s="1"/>
      <c r="M24">
        <f>MAX($M$21,$B$2+($B$3*(N23)/(1+F7)+$B$4*(N25)/(1+F7)))</f>
        <v>106.5</v>
      </c>
      <c r="N24" s="1"/>
    </row>
    <row r="25" spans="2:15" x14ac:dyDescent="0.3">
      <c r="C25" s="1"/>
      <c r="D25" s="1"/>
      <c r="E25">
        <f>MIN($E$21,$B$2+($B$3*(F24)/(1+E8)+$B$4*(F26)/(1+E8)))</f>
        <v>104.31777636189869</v>
      </c>
      <c r="F25" s="1"/>
      <c r="G25">
        <f>$B$1+$B$2</f>
        <v>106.5</v>
      </c>
      <c r="J25" s="1"/>
      <c r="K25" s="1"/>
      <c r="L25">
        <f>MAX($L$21,$B$2+($B$3*(M24)/(1+E8)+$B$4*(M26)/(1+E8)))</f>
        <v>107</v>
      </c>
      <c r="M25" s="1"/>
      <c r="N25">
        <f>$B$1+$B$2</f>
        <v>106.5</v>
      </c>
    </row>
    <row r="26" spans="2:15" x14ac:dyDescent="0.3">
      <c r="C26" s="1"/>
      <c r="D26">
        <f>MIN($D$21,$B$2+($B$3*(E25)/(1+D9)+$B$4*(E27)/(1+D9)))</f>
        <v>105</v>
      </c>
      <c r="E26" s="1"/>
      <c r="F26">
        <f>MIN($F$21,$B$2+($B$3*(G25)/(1+F9)+$B$4*(G27)/(1+F9)))</f>
        <v>105.56976744186046</v>
      </c>
      <c r="G26" s="1"/>
      <c r="J26" s="1"/>
      <c r="K26">
        <f>MAX($K$21,$B$2+($B$3*(L25)/(1+D9)+$B$4*(L27)/(1+D9)))</f>
        <v>108</v>
      </c>
      <c r="L26" s="1"/>
      <c r="M26">
        <f>MAX($M$21,$B$2+($B$3*(N25)/(1+F9)+$B$4*(N27)/(1+F9)))</f>
        <v>106.5</v>
      </c>
      <c r="N26" s="1"/>
    </row>
    <row r="27" spans="2:15" x14ac:dyDescent="0.3">
      <c r="B27" t="s">
        <v>5</v>
      </c>
      <c r="C27">
        <f>B3*D26/(1+C10)+B4*D28/(1+C10)</f>
        <v>100.96153846153845</v>
      </c>
      <c r="D27" s="1"/>
      <c r="E27">
        <f>MIN($E$21,$B$2+($B$3*(F26)/(1+E10)+$B$4*(F28)/(1+E10)))</f>
        <v>105.5</v>
      </c>
      <c r="F27" s="1"/>
      <c r="G27">
        <f>$B$1+$B$2</f>
        <v>106.5</v>
      </c>
      <c r="I27" t="s">
        <v>9</v>
      </c>
      <c r="J27">
        <f>B3*K26/(1+C10)+B4*K28/(1+C10)</f>
        <v>104.71255498259345</v>
      </c>
      <c r="K27" s="1"/>
      <c r="L27">
        <f>MAX($L$21,$B$2+($B$3*(M26)/(1+E10)+$B$4*(M28)/(1+E10)))</f>
        <v>107</v>
      </c>
      <c r="M27" s="1"/>
      <c r="N27">
        <f>$B$1+$B$2</f>
        <v>106.5</v>
      </c>
    </row>
    <row r="28" spans="2:15" x14ac:dyDescent="0.3">
      <c r="C28" s="1"/>
      <c r="D28">
        <f>MIN($D$21,$B$2+($B$3*(E27)/(1+D11)+$B$4*(E29)/(1+D11)))</f>
        <v>105</v>
      </c>
      <c r="E28" s="1"/>
      <c r="F28">
        <f>MIN($F$21,$B$2+($B$3*(G27)/(1+F11)+$B$4*(G29)/(1+F11)))</f>
        <v>106</v>
      </c>
      <c r="G28" s="1"/>
      <c r="J28" s="1"/>
      <c r="K28">
        <f>MAX($K$21,$B$2+($B$3*(L27)/(1+D11)+$B$4*(L29)/(1+D11)))</f>
        <v>109.80211436379436</v>
      </c>
      <c r="L28" s="1"/>
      <c r="M28">
        <f>MAX($M$21,$B$2+($B$3*(N27)/(1+F11)+$B$4*(N29)/(1+F11)))</f>
        <v>106.5</v>
      </c>
      <c r="N28" s="1"/>
    </row>
    <row r="29" spans="2:15" x14ac:dyDescent="0.3">
      <c r="C29" s="1"/>
      <c r="D29" s="1"/>
      <c r="E29">
        <f>MIN($E$21,$B$2+($B$3*(F28)/(1+E12)+$B$4*(F30)/(1+E12)))</f>
        <v>105.5</v>
      </c>
      <c r="F29" s="1"/>
      <c r="G29">
        <f>$B$1+$B$2</f>
        <v>106.5</v>
      </c>
      <c r="J29" s="1"/>
      <c r="K29" s="1"/>
      <c r="L29">
        <f>MAX($L$21,$B$2+($B$3*(M28)/(1+E12)+$B$4*(M30)/(1+E12)))</f>
        <v>108.9014190203302</v>
      </c>
      <c r="M29" s="1"/>
      <c r="N29">
        <f>$B$1+$B$2</f>
        <v>106.5</v>
      </c>
    </row>
    <row r="30" spans="2:15" x14ac:dyDescent="0.3">
      <c r="C30" s="1"/>
      <c r="D30" s="1"/>
      <c r="E30" s="1"/>
      <c r="F30">
        <f>MIN($F$21,$B$2+($B$3*(G29)/(1+F13)+$B$4*(G31)/(1+F13)))</f>
        <v>106</v>
      </c>
      <c r="G30" s="1"/>
      <c r="J30" s="1"/>
      <c r="K30" s="1"/>
      <c r="L30" s="1"/>
      <c r="M30">
        <f>MAX($M$21,$B$2+($B$3*(N29)/(1+F13)+$B$4*(N31)/(1+F13)))</f>
        <v>107.92857142857143</v>
      </c>
      <c r="N30" s="1"/>
    </row>
    <row r="31" spans="2:15" x14ac:dyDescent="0.3">
      <c r="C31" s="1"/>
      <c r="D31" s="1"/>
      <c r="E31" s="1"/>
      <c r="F31" s="1"/>
      <c r="G31">
        <f>$B$1+$B$2</f>
        <v>106.5</v>
      </c>
      <c r="J31" s="1"/>
      <c r="K31" s="1"/>
      <c r="L31" s="1"/>
      <c r="M31" s="1"/>
      <c r="N31">
        <f>$B$1+$B$2</f>
        <v>106.5</v>
      </c>
    </row>
    <row r="32" spans="2:15" x14ac:dyDescent="0.3">
      <c r="C32" s="1"/>
      <c r="D32" s="1"/>
      <c r="E32" s="1"/>
      <c r="F32" s="1"/>
      <c r="G32" s="1"/>
      <c r="J32" s="1"/>
      <c r="K32" s="1"/>
      <c r="L32" s="1"/>
      <c r="M32" s="1"/>
      <c r="N32" s="1"/>
    </row>
    <row r="39" spans="4:5" x14ac:dyDescent="0.3">
      <c r="E39" s="3"/>
    </row>
    <row r="40" spans="4:5" x14ac:dyDescent="0.3">
      <c r="D40" s="3"/>
      <c r="E40" s="4"/>
    </row>
    <row r="41" spans="4:5" x14ac:dyDescent="0.3">
      <c r="D41" s="4"/>
      <c r="E41" s="3"/>
    </row>
    <row r="42" spans="4:5" x14ac:dyDescent="0.3">
      <c r="D42" s="3"/>
      <c r="E42" s="4"/>
    </row>
    <row r="43" spans="4:5" x14ac:dyDescent="0.3">
      <c r="D43" s="4"/>
      <c r="E43" s="3"/>
    </row>
    <row r="44" spans="4:5" x14ac:dyDescent="0.3">
      <c r="E44" s="4"/>
    </row>
  </sheetData>
  <mergeCells count="2">
    <mergeCell ref="D20:F20"/>
    <mergeCell ref="K20:M20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Andrianos</dc:creator>
  <cp:lastModifiedBy>user</cp:lastModifiedBy>
  <dcterms:created xsi:type="dcterms:W3CDTF">2013-04-03T10:14:17Z</dcterms:created>
  <dcterms:modified xsi:type="dcterms:W3CDTF">2015-11-19T20:58:57Z</dcterms:modified>
</cp:coreProperties>
</file>