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firstSheet="2" activeTab="4"/>
  </bookViews>
  <sheets>
    <sheet name="Pass-through MBS from CPLs" sheetId="1" r:id="rId1"/>
    <sheet name="MBS from CPLs-Chart1" sheetId="5" r:id="rId2"/>
    <sheet name="MBS from CPLs-Chart 2" sheetId="11" r:id="rId3"/>
    <sheet name="Sequential-pay CMO" sheetId="7" r:id="rId4"/>
    <sheet name="Option Adjusted Spread" sheetId="12" r:id="rId5"/>
  </sheets>
  <calcPr calcId="125725"/>
</workbook>
</file>

<file path=xl/calcChain.xml><?xml version="1.0" encoding="utf-8"?>
<calcChain xmlns="http://schemas.openxmlformats.org/spreadsheetml/2006/main">
  <c r="G29" i="12"/>
  <c r="F28"/>
  <c r="G27"/>
  <c r="E27"/>
  <c r="F26"/>
  <c r="G25"/>
  <c r="E25"/>
  <c r="F24"/>
  <c r="G23"/>
  <c r="E18"/>
  <c r="F17"/>
  <c r="E16"/>
  <c r="F15" s="1"/>
  <c r="H6"/>
  <c r="G10" s="1"/>
  <c r="G45" s="1"/>
  <c r="H4"/>
  <c r="E10" s="1"/>
  <c r="E45" s="1"/>
  <c r="G4"/>
  <c r="H5" s="1"/>
  <c r="C9" i="7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/>
  <c r="C180"/>
  <c r="D180"/>
  <c r="C181"/>
  <c r="D181"/>
  <c r="C182"/>
  <c r="D182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02"/>
  <c r="D202" s="1"/>
  <c r="C203"/>
  <c r="D203" s="1"/>
  <c r="C204"/>
  <c r="D204" s="1"/>
  <c r="C205"/>
  <c r="D205" s="1"/>
  <c r="C206"/>
  <c r="D206" s="1"/>
  <c r="C207"/>
  <c r="D207" s="1"/>
  <c r="C208"/>
  <c r="D208" s="1"/>
  <c r="C209"/>
  <c r="D209" s="1"/>
  <c r="C210"/>
  <c r="D210" s="1"/>
  <c r="C211"/>
  <c r="D211" s="1"/>
  <c r="C212"/>
  <c r="D212" s="1"/>
  <c r="C213"/>
  <c r="D213" s="1"/>
  <c r="C214"/>
  <c r="D214" s="1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 s="1"/>
  <c r="C259"/>
  <c r="D259" s="1"/>
  <c r="C260"/>
  <c r="D260" s="1"/>
  <c r="C261"/>
  <c r="D261" s="1"/>
  <c r="C262"/>
  <c r="D262" s="1"/>
  <c r="C263"/>
  <c r="D263" s="1"/>
  <c r="C264"/>
  <c r="D264" s="1"/>
  <c r="C265"/>
  <c r="D265" s="1"/>
  <c r="C266"/>
  <c r="D266" s="1"/>
  <c r="C267"/>
  <c r="D267" s="1"/>
  <c r="C268"/>
  <c r="D268" s="1"/>
  <c r="C269"/>
  <c r="D269" s="1"/>
  <c r="C270"/>
  <c r="D270" s="1"/>
  <c r="C271"/>
  <c r="D271" s="1"/>
  <c r="C272"/>
  <c r="D272" s="1"/>
  <c r="C273"/>
  <c r="D273" s="1"/>
  <c r="C274"/>
  <c r="D274" s="1"/>
  <c r="C275"/>
  <c r="D275" s="1"/>
  <c r="C276"/>
  <c r="D276" s="1"/>
  <c r="C277"/>
  <c r="D277" s="1"/>
  <c r="C278"/>
  <c r="D278" s="1"/>
  <c r="C279"/>
  <c r="D279" s="1"/>
  <c r="C280"/>
  <c r="D280" s="1"/>
  <c r="C281"/>
  <c r="D281" s="1"/>
  <c r="C282"/>
  <c r="D282" s="1"/>
  <c r="C283"/>
  <c r="D283" s="1"/>
  <c r="C284"/>
  <c r="D284" s="1"/>
  <c r="C285"/>
  <c r="D285" s="1"/>
  <c r="C286"/>
  <c r="D286" s="1"/>
  <c r="C287"/>
  <c r="D287" s="1"/>
  <c r="C288"/>
  <c r="D288" s="1"/>
  <c r="C289"/>
  <c r="D289" s="1"/>
  <c r="C290"/>
  <c r="D290" s="1"/>
  <c r="C291"/>
  <c r="D291" s="1"/>
  <c r="C292"/>
  <c r="D292" s="1"/>
  <c r="C293"/>
  <c r="D293" s="1"/>
  <c r="C294"/>
  <c r="D294" s="1"/>
  <c r="C295"/>
  <c r="D295" s="1"/>
  <c r="C296"/>
  <c r="D296" s="1"/>
  <c r="C297"/>
  <c r="D297" s="1"/>
  <c r="C298"/>
  <c r="D298" s="1"/>
  <c r="C299"/>
  <c r="D299" s="1"/>
  <c r="C300"/>
  <c r="D300" s="1"/>
  <c r="C301"/>
  <c r="D301" s="1"/>
  <c r="C302"/>
  <c r="D302" s="1"/>
  <c r="C303"/>
  <c r="D303" s="1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AG9"/>
  <c r="L9"/>
  <c r="M9"/>
  <c r="S9"/>
  <c r="T9"/>
  <c r="Z9"/>
  <c r="AA9"/>
  <c r="M5"/>
  <c r="AH9"/>
  <c r="E9"/>
  <c r="G9" s="1"/>
  <c r="F9"/>
  <c r="C9" i="1"/>
  <c r="D9" s="1"/>
  <c r="E9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C115"/>
  <c r="D115" s="1"/>
  <c r="C116"/>
  <c r="D116" s="1"/>
  <c r="C117"/>
  <c r="D117" s="1"/>
  <c r="C118"/>
  <c r="D118" s="1"/>
  <c r="C119"/>
  <c r="D119" s="1"/>
  <c r="C120"/>
  <c r="D120" s="1"/>
  <c r="C121"/>
  <c r="D121" s="1"/>
  <c r="C122"/>
  <c r="D122" s="1"/>
  <c r="C123"/>
  <c r="D123" s="1"/>
  <c r="C124"/>
  <c r="D124" s="1"/>
  <c r="C125"/>
  <c r="D125" s="1"/>
  <c r="C126"/>
  <c r="D126" s="1"/>
  <c r="C127"/>
  <c r="D127" s="1"/>
  <c r="C128"/>
  <c r="D128" s="1"/>
  <c r="C129"/>
  <c r="D129" s="1"/>
  <c r="C130"/>
  <c r="D130" s="1"/>
  <c r="C131"/>
  <c r="D131" s="1"/>
  <c r="C132"/>
  <c r="D132" s="1"/>
  <c r="C133"/>
  <c r="D133" s="1"/>
  <c r="C134"/>
  <c r="D134" s="1"/>
  <c r="C135"/>
  <c r="D135" s="1"/>
  <c r="C136"/>
  <c r="D136" s="1"/>
  <c r="C137"/>
  <c r="D137" s="1"/>
  <c r="C138"/>
  <c r="D138" s="1"/>
  <c r="C139"/>
  <c r="D139" s="1"/>
  <c r="C140"/>
  <c r="D140" s="1"/>
  <c r="C141"/>
  <c r="D141" s="1"/>
  <c r="C142"/>
  <c r="D142" s="1"/>
  <c r="C143"/>
  <c r="D143" s="1"/>
  <c r="C144"/>
  <c r="D144" s="1"/>
  <c r="C145"/>
  <c r="D145" s="1"/>
  <c r="C146"/>
  <c r="D146" s="1"/>
  <c r="C147"/>
  <c r="D147" s="1"/>
  <c r="C148"/>
  <c r="D148" s="1"/>
  <c r="C149"/>
  <c r="D149" s="1"/>
  <c r="C150"/>
  <c r="D150" s="1"/>
  <c r="C151"/>
  <c r="D151" s="1"/>
  <c r="C152"/>
  <c r="D152" s="1"/>
  <c r="C153"/>
  <c r="D153" s="1"/>
  <c r="C154"/>
  <c r="D154" s="1"/>
  <c r="C155"/>
  <c r="D155" s="1"/>
  <c r="C156"/>
  <c r="D156" s="1"/>
  <c r="C157"/>
  <c r="D157" s="1"/>
  <c r="C158"/>
  <c r="D158" s="1"/>
  <c r="C159"/>
  <c r="D159" s="1"/>
  <c r="C160"/>
  <c r="D160" s="1"/>
  <c r="C161"/>
  <c r="D161" s="1"/>
  <c r="C162"/>
  <c r="D162" s="1"/>
  <c r="C163"/>
  <c r="D163" s="1"/>
  <c r="C164"/>
  <c r="D164" s="1"/>
  <c r="C165"/>
  <c r="D165" s="1"/>
  <c r="C166"/>
  <c r="D166" s="1"/>
  <c r="C167"/>
  <c r="D167" s="1"/>
  <c r="C168"/>
  <c r="D168" s="1"/>
  <c r="C169"/>
  <c r="D169" s="1"/>
  <c r="C170"/>
  <c r="D170" s="1"/>
  <c r="C171"/>
  <c r="D171" s="1"/>
  <c r="C172"/>
  <c r="D172" s="1"/>
  <c r="C173"/>
  <c r="D173" s="1"/>
  <c r="C174"/>
  <c r="D174" s="1"/>
  <c r="C175"/>
  <c r="D175" s="1"/>
  <c r="C176"/>
  <c r="D176" s="1"/>
  <c r="C177"/>
  <c r="D177" s="1"/>
  <c r="C178"/>
  <c r="D178" s="1"/>
  <c r="C179"/>
  <c r="D179" s="1"/>
  <c r="C180"/>
  <c r="D180" s="1"/>
  <c r="C181"/>
  <c r="D181" s="1"/>
  <c r="C182"/>
  <c r="D182" s="1"/>
  <c r="C183"/>
  <c r="D183" s="1"/>
  <c r="C184"/>
  <c r="D184" s="1"/>
  <c r="C185"/>
  <c r="D185" s="1"/>
  <c r="C186"/>
  <c r="D186" s="1"/>
  <c r="C187"/>
  <c r="D187" s="1"/>
  <c r="C188"/>
  <c r="D188" s="1"/>
  <c r="C189"/>
  <c r="D189" s="1"/>
  <c r="C190"/>
  <c r="D190" s="1"/>
  <c r="C191"/>
  <c r="D191" s="1"/>
  <c r="C192"/>
  <c r="D192" s="1"/>
  <c r="C193"/>
  <c r="D193" s="1"/>
  <c r="C194"/>
  <c r="D194" s="1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02"/>
  <c r="D202" s="1"/>
  <c r="C203"/>
  <c r="D203" s="1"/>
  <c r="C204"/>
  <c r="D204" s="1"/>
  <c r="C205"/>
  <c r="D205" s="1"/>
  <c r="C206"/>
  <c r="D206" s="1"/>
  <c r="C207"/>
  <c r="D207" s="1"/>
  <c r="C208"/>
  <c r="D208" s="1"/>
  <c r="C209"/>
  <c r="D209" s="1"/>
  <c r="C210"/>
  <c r="D210" s="1"/>
  <c r="C211"/>
  <c r="D211" s="1"/>
  <c r="C212"/>
  <c r="D212" s="1"/>
  <c r="C213"/>
  <c r="D213" s="1"/>
  <c r="C214"/>
  <c r="D214" s="1"/>
  <c r="C215"/>
  <c r="D215" s="1"/>
  <c r="C216"/>
  <c r="D216" s="1"/>
  <c r="C217"/>
  <c r="D217" s="1"/>
  <c r="C218"/>
  <c r="D218" s="1"/>
  <c r="C219"/>
  <c r="D219" s="1"/>
  <c r="C220"/>
  <c r="D220" s="1"/>
  <c r="C221"/>
  <c r="D221" s="1"/>
  <c r="C222"/>
  <c r="D222" s="1"/>
  <c r="C223"/>
  <c r="D223" s="1"/>
  <c r="C224"/>
  <c r="D224" s="1"/>
  <c r="C225"/>
  <c r="D225" s="1"/>
  <c r="C226"/>
  <c r="D226" s="1"/>
  <c r="C227"/>
  <c r="D227" s="1"/>
  <c r="C228"/>
  <c r="D228" s="1"/>
  <c r="C229"/>
  <c r="D229" s="1"/>
  <c r="C230"/>
  <c r="D230" s="1"/>
  <c r="C231"/>
  <c r="D231" s="1"/>
  <c r="C232"/>
  <c r="D232" s="1"/>
  <c r="C233"/>
  <c r="D233" s="1"/>
  <c r="C234"/>
  <c r="D234" s="1"/>
  <c r="C235"/>
  <c r="D235" s="1"/>
  <c r="C236"/>
  <c r="D236" s="1"/>
  <c r="C237"/>
  <c r="D237" s="1"/>
  <c r="C238"/>
  <c r="D238" s="1"/>
  <c r="C239"/>
  <c r="D239" s="1"/>
  <c r="C240"/>
  <c r="D240" s="1"/>
  <c r="C241"/>
  <c r="D241" s="1"/>
  <c r="C242"/>
  <c r="D242" s="1"/>
  <c r="C243"/>
  <c r="D243" s="1"/>
  <c r="C244"/>
  <c r="D244" s="1"/>
  <c r="C245"/>
  <c r="D245" s="1"/>
  <c r="C246"/>
  <c r="D246" s="1"/>
  <c r="C247"/>
  <c r="D247" s="1"/>
  <c r="C248"/>
  <c r="D248" s="1"/>
  <c r="C249"/>
  <c r="D249" s="1"/>
  <c r="C250"/>
  <c r="D250" s="1"/>
  <c r="C251"/>
  <c r="D251" s="1"/>
  <c r="C252"/>
  <c r="D252" s="1"/>
  <c r="C253"/>
  <c r="D253" s="1"/>
  <c r="C254"/>
  <c r="D254" s="1"/>
  <c r="C255"/>
  <c r="D255" s="1"/>
  <c r="C256"/>
  <c r="D256" s="1"/>
  <c r="C257"/>
  <c r="D257" s="1"/>
  <c r="C258"/>
  <c r="D258" s="1"/>
  <c r="C259"/>
  <c r="D259" s="1"/>
  <c r="C260"/>
  <c r="D260" s="1"/>
  <c r="C261"/>
  <c r="D261" s="1"/>
  <c r="C262"/>
  <c r="D262" s="1"/>
  <c r="C263"/>
  <c r="D263" s="1"/>
  <c r="C264"/>
  <c r="D264" s="1"/>
  <c r="C265"/>
  <c r="D265" s="1"/>
  <c r="C266"/>
  <c r="D266" s="1"/>
  <c r="C267"/>
  <c r="D267" s="1"/>
  <c r="C268"/>
  <c r="D268" s="1"/>
  <c r="C269"/>
  <c r="D269" s="1"/>
  <c r="C270"/>
  <c r="D270" s="1"/>
  <c r="C271"/>
  <c r="D271" s="1"/>
  <c r="C272"/>
  <c r="D272" s="1"/>
  <c r="C273"/>
  <c r="D273" s="1"/>
  <c r="C274"/>
  <c r="D274" s="1"/>
  <c r="C275"/>
  <c r="D275" s="1"/>
  <c r="C276"/>
  <c r="D276" s="1"/>
  <c r="C277"/>
  <c r="D277" s="1"/>
  <c r="C278"/>
  <c r="D278" s="1"/>
  <c r="C279"/>
  <c r="D279" s="1"/>
  <c r="C280"/>
  <c r="D280" s="1"/>
  <c r="C281"/>
  <c r="D281" s="1"/>
  <c r="C282"/>
  <c r="D282" s="1"/>
  <c r="C283"/>
  <c r="D283" s="1"/>
  <c r="C284"/>
  <c r="D284" s="1"/>
  <c r="C285"/>
  <c r="D285" s="1"/>
  <c r="C286"/>
  <c r="D286" s="1"/>
  <c r="C287"/>
  <c r="D287" s="1"/>
  <c r="C288"/>
  <c r="D288" s="1"/>
  <c r="C289"/>
  <c r="D289" s="1"/>
  <c r="C290"/>
  <c r="D290" s="1"/>
  <c r="C291"/>
  <c r="D291" s="1"/>
  <c r="C292"/>
  <c r="D292" s="1"/>
  <c r="C293"/>
  <c r="D293" s="1"/>
  <c r="C294"/>
  <c r="D294" s="1"/>
  <c r="C295"/>
  <c r="D295" s="1"/>
  <c r="C296"/>
  <c r="D296" s="1"/>
  <c r="C297"/>
  <c r="D297" s="1"/>
  <c r="C298"/>
  <c r="D298" s="1"/>
  <c r="C299"/>
  <c r="D299" s="1"/>
  <c r="C300"/>
  <c r="D300" s="1"/>
  <c r="C301"/>
  <c r="D301" s="1"/>
  <c r="C302"/>
  <c r="D302" s="1"/>
  <c r="C303"/>
  <c r="D303" s="1"/>
  <c r="C304"/>
  <c r="D304" s="1"/>
  <c r="C305"/>
  <c r="D305" s="1"/>
  <c r="C306"/>
  <c r="D306" s="1"/>
  <c r="C307"/>
  <c r="D307" s="1"/>
  <c r="C308"/>
  <c r="D308" s="1"/>
  <c r="C309"/>
  <c r="D309" s="1"/>
  <c r="C310"/>
  <c r="D310" s="1"/>
  <c r="C311"/>
  <c r="D311" s="1"/>
  <c r="C312"/>
  <c r="D312" s="1"/>
  <c r="C313"/>
  <c r="D313" s="1"/>
  <c r="C314"/>
  <c r="D314" s="1"/>
  <c r="C315"/>
  <c r="D315" s="1"/>
  <c r="C316"/>
  <c r="D316" s="1"/>
  <c r="C317"/>
  <c r="D317" s="1"/>
  <c r="C318"/>
  <c r="D318" s="1"/>
  <c r="C319"/>
  <c r="D319" s="1"/>
  <c r="C320"/>
  <c r="D320" s="1"/>
  <c r="C321"/>
  <c r="D321" s="1"/>
  <c r="C322"/>
  <c r="D322" s="1"/>
  <c r="C323"/>
  <c r="D323" s="1"/>
  <c r="C324"/>
  <c r="D324" s="1"/>
  <c r="C325"/>
  <c r="D325" s="1"/>
  <c r="C326"/>
  <c r="D326" s="1"/>
  <c r="C327"/>
  <c r="D327" s="1"/>
  <c r="C328"/>
  <c r="D328" s="1"/>
  <c r="C329"/>
  <c r="D329" s="1"/>
  <c r="C330"/>
  <c r="D330" s="1"/>
  <c r="C331"/>
  <c r="D331" s="1"/>
  <c r="C332"/>
  <c r="D332" s="1"/>
  <c r="C333"/>
  <c r="D333" s="1"/>
  <c r="C334"/>
  <c r="D334" s="1"/>
  <c r="C335"/>
  <c r="D335" s="1"/>
  <c r="C336"/>
  <c r="D336" s="1"/>
  <c r="C337"/>
  <c r="D337" s="1"/>
  <c r="C338"/>
  <c r="D338" s="1"/>
  <c r="C339"/>
  <c r="D339" s="1"/>
  <c r="C340"/>
  <c r="D340" s="1"/>
  <c r="C341"/>
  <c r="D341" s="1"/>
  <c r="C342"/>
  <c r="D342" s="1"/>
  <c r="C343"/>
  <c r="D343" s="1"/>
  <c r="C344"/>
  <c r="D344" s="1"/>
  <c r="C345"/>
  <c r="D345" s="1"/>
  <c r="C346"/>
  <c r="D346" s="1"/>
  <c r="C347"/>
  <c r="D347" s="1"/>
  <c r="C348"/>
  <c r="D348" s="1"/>
  <c r="C349"/>
  <c r="D349" s="1"/>
  <c r="C350"/>
  <c r="D350" s="1"/>
  <c r="C351"/>
  <c r="D351" s="1"/>
  <c r="C352"/>
  <c r="D352" s="1"/>
  <c r="C353"/>
  <c r="D353" s="1"/>
  <c r="C354"/>
  <c r="D354" s="1"/>
  <c r="C355"/>
  <c r="D355" s="1"/>
  <c r="C356"/>
  <c r="D356" s="1"/>
  <c r="C357"/>
  <c r="D357" s="1"/>
  <c r="C358"/>
  <c r="D358" s="1"/>
  <c r="C359"/>
  <c r="D359" s="1"/>
  <c r="C360"/>
  <c r="D360" s="1"/>
  <c r="C361"/>
  <c r="D361" s="1"/>
  <c r="C362"/>
  <c r="D362" s="1"/>
  <c r="C363"/>
  <c r="D363" s="1"/>
  <c r="C364"/>
  <c r="D364" s="1"/>
  <c r="C365"/>
  <c r="D365" s="1"/>
  <c r="C366"/>
  <c r="D366" s="1"/>
  <c r="C367"/>
  <c r="D367" s="1"/>
  <c r="C368"/>
  <c r="D368" s="1"/>
  <c r="F9"/>
  <c r="M39"/>
  <c r="G9"/>
  <c r="H9" s="1"/>
  <c r="C369" i="7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C378"/>
  <c r="D378"/>
  <c r="C379"/>
  <c r="D379"/>
  <c r="C380"/>
  <c r="D380"/>
  <c r="C381"/>
  <c r="D381"/>
  <c r="C382"/>
  <c r="D382"/>
  <c r="C383"/>
  <c r="D383"/>
  <c r="C384"/>
  <c r="D384"/>
  <c r="C385"/>
  <c r="D385"/>
  <c r="C386"/>
  <c r="D386"/>
  <c r="C387"/>
  <c r="D387"/>
  <c r="C388"/>
  <c r="D388"/>
  <c r="C389"/>
  <c r="D389"/>
  <c r="C390"/>
  <c r="D390"/>
  <c r="C391"/>
  <c r="D391"/>
  <c r="C392"/>
  <c r="D392"/>
  <c r="C393"/>
  <c r="D393"/>
  <c r="C394"/>
  <c r="D394"/>
  <c r="C395"/>
  <c r="D395"/>
  <c r="C396"/>
  <c r="D396"/>
  <c r="C397"/>
  <c r="D397"/>
  <c r="C398"/>
  <c r="D398"/>
  <c r="C399"/>
  <c r="D399"/>
  <c r="C400"/>
  <c r="D400"/>
  <c r="C401"/>
  <c r="D401"/>
  <c r="C402"/>
  <c r="D402"/>
  <c r="C403"/>
  <c r="D403"/>
  <c r="C404"/>
  <c r="D404"/>
  <c r="C405"/>
  <c r="D405"/>
  <c r="C406"/>
  <c r="D406"/>
  <c r="C407"/>
  <c r="D407"/>
  <c r="C408"/>
  <c r="D408"/>
  <c r="L39" i="1"/>
  <c r="N39" s="1"/>
  <c r="F10" i="12" l="1"/>
  <c r="F36"/>
  <c r="F34"/>
  <c r="G16"/>
  <c r="G14"/>
  <c r="E37"/>
  <c r="G18"/>
  <c r="E35"/>
  <c r="E43" s="1"/>
  <c r="I4"/>
  <c r="J4" s="1"/>
  <c r="F19"/>
  <c r="I9" i="1"/>
  <c r="E10"/>
  <c r="H9" i="7"/>
  <c r="N9"/>
  <c r="J9"/>
  <c r="J9" i="1"/>
  <c r="G5" i="12" l="1"/>
  <c r="K4"/>
  <c r="E11" s="1"/>
  <c r="G20"/>
  <c r="G35"/>
  <c r="G37"/>
  <c r="F45"/>
  <c r="D46" s="1"/>
  <c r="G40"/>
  <c r="G33"/>
  <c r="I9" i="7"/>
  <c r="B10" i="1"/>
  <c r="O9" i="7"/>
  <c r="Q9" s="1"/>
  <c r="P9"/>
  <c r="K5" i="12" l="1"/>
  <c r="F11" s="1"/>
  <c r="F39" s="1"/>
  <c r="I5"/>
  <c r="J5" s="1"/>
  <c r="G6" s="1"/>
  <c r="L10" i="7"/>
  <c r="F10" i="1"/>
  <c r="U9" i="7"/>
  <c r="V9"/>
  <c r="B10"/>
  <c r="I6" i="12" l="1"/>
  <c r="J6" s="1"/>
  <c r="K6" s="1"/>
  <c r="G11" s="1"/>
  <c r="G38"/>
  <c r="G43" s="1"/>
  <c r="F43"/>
  <c r="D44" s="1"/>
  <c r="D48" s="1"/>
  <c r="G10" i="1"/>
  <c r="F10" i="7"/>
  <c r="E10"/>
  <c r="W9"/>
  <c r="X9"/>
  <c r="M10"/>
  <c r="S10" l="1"/>
  <c r="H10" i="1"/>
  <c r="G10" i="7"/>
  <c r="AC9"/>
  <c r="AB9"/>
  <c r="AD9" l="1"/>
  <c r="AE9"/>
  <c r="H10"/>
  <c r="N10"/>
  <c r="I10" i="1"/>
  <c r="E11"/>
  <c r="J10"/>
  <c r="T10" i="7"/>
  <c r="B11" i="1" l="1"/>
  <c r="I10" i="7"/>
  <c r="O10"/>
  <c r="Q10" s="1"/>
  <c r="J10"/>
  <c r="Z10"/>
  <c r="P10"/>
  <c r="AJ9"/>
  <c r="AI9"/>
  <c r="V10" l="1"/>
  <c r="U10"/>
  <c r="L11"/>
  <c r="B11"/>
  <c r="AK9"/>
  <c r="AL9"/>
  <c r="AA10"/>
  <c r="F11" i="1"/>
  <c r="F11" i="7" l="1"/>
  <c r="E11"/>
  <c r="G11" s="1"/>
  <c r="H11" s="1"/>
  <c r="M11"/>
  <c r="G11" i="1"/>
  <c r="AG10" i="7"/>
  <c r="W10"/>
  <c r="X10"/>
  <c r="I11" l="1"/>
  <c r="O11"/>
  <c r="S11"/>
  <c r="AC10"/>
  <c r="AB10"/>
  <c r="AH10"/>
  <c r="H11" i="1"/>
  <c r="N11" i="7"/>
  <c r="P11" s="1"/>
  <c r="J11" i="1"/>
  <c r="Q11" i="7"/>
  <c r="J11"/>
  <c r="V11" l="1"/>
  <c r="U11"/>
  <c r="W11" s="1"/>
  <c r="L12"/>
  <c r="I11" i="1"/>
  <c r="E12"/>
  <c r="AD10" i="7"/>
  <c r="AE10"/>
  <c r="S12"/>
  <c r="T11"/>
  <c r="X11" s="1"/>
  <c r="AC11" s="1"/>
  <c r="AB11"/>
  <c r="B12"/>
  <c r="F12" l="1"/>
  <c r="E12"/>
  <c r="G12" s="1"/>
  <c r="H12" s="1"/>
  <c r="T12"/>
  <c r="AJ10"/>
  <c r="AI10"/>
  <c r="AD11"/>
  <c r="Z11"/>
  <c r="B12" i="1"/>
  <c r="M12" i="7"/>
  <c r="I12" l="1"/>
  <c r="O12"/>
  <c r="AK10"/>
  <c r="AL10"/>
  <c r="F12" i="1"/>
  <c r="AA11" i="7"/>
  <c r="AE11" s="1"/>
  <c r="AI11"/>
  <c r="AK11" s="1"/>
  <c r="AJ11"/>
  <c r="Z12"/>
  <c r="N12"/>
  <c r="P12" s="1"/>
  <c r="J12"/>
  <c r="L13" l="1"/>
  <c r="G12" i="1"/>
  <c r="AG11" i="7"/>
  <c r="B13"/>
  <c r="Q12"/>
  <c r="AA12"/>
  <c r="F13" l="1"/>
  <c r="E13"/>
  <c r="G13" s="1"/>
  <c r="H13" s="1"/>
  <c r="AG12"/>
  <c r="AH11"/>
  <c r="AL11" s="1"/>
  <c r="H12" i="1"/>
  <c r="J12"/>
  <c r="U12" i="7"/>
  <c r="V12"/>
  <c r="M13"/>
  <c r="N13"/>
  <c r="I13" l="1"/>
  <c r="O13"/>
  <c r="W12"/>
  <c r="X12"/>
  <c r="AH12"/>
  <c r="J13"/>
  <c r="I12" i="1"/>
  <c r="E13"/>
  <c r="Q13" i="7"/>
  <c r="P13"/>
  <c r="L14" l="1"/>
  <c r="S13"/>
  <c r="U13"/>
  <c r="V13"/>
  <c r="B13" i="1"/>
  <c r="AC12" i="7"/>
  <c r="AB12"/>
  <c r="B14"/>
  <c r="F14" l="1"/>
  <c r="E14"/>
  <c r="G14" s="1"/>
  <c r="H14" s="1"/>
  <c r="AD12"/>
  <c r="AE12"/>
  <c r="T13"/>
  <c r="X13" s="1"/>
  <c r="AC13" s="1"/>
  <c r="AB13"/>
  <c r="W13"/>
  <c r="S14" s="1"/>
  <c r="F13" i="1"/>
  <c r="M14" i="7"/>
  <c r="I14" l="1"/>
  <c r="B15" s="1"/>
  <c r="E15"/>
  <c r="O14"/>
  <c r="T14"/>
  <c r="AI12"/>
  <c r="AJ12"/>
  <c r="G13" i="1"/>
  <c r="Z13" i="7"/>
  <c r="AD13"/>
  <c r="N14"/>
  <c r="P14" s="1"/>
  <c r="L15" s="1"/>
  <c r="J14"/>
  <c r="F15" l="1"/>
  <c r="M15"/>
  <c r="AA13"/>
  <c r="AE13" s="1"/>
  <c r="AI13"/>
  <c r="AK13" s="1"/>
  <c r="AJ13"/>
  <c r="Z14"/>
  <c r="H13" i="1"/>
  <c r="AK12" i="7"/>
  <c r="AL12"/>
  <c r="Q14"/>
  <c r="J13" i="1"/>
  <c r="G15" i="7"/>
  <c r="H15" s="1"/>
  <c r="I15" l="1"/>
  <c r="B16" s="1"/>
  <c r="E16"/>
  <c r="O15"/>
  <c r="I13" i="1"/>
  <c r="E14"/>
  <c r="AA14" i="7"/>
  <c r="U14"/>
  <c r="V14"/>
  <c r="AG13"/>
  <c r="Q15"/>
  <c r="N15"/>
  <c r="P15" s="1"/>
  <c r="L16" s="1"/>
  <c r="J15"/>
  <c r="W14" l="1"/>
  <c r="S15" s="1"/>
  <c r="X14"/>
  <c r="M16"/>
  <c r="AG14"/>
  <c r="AH13"/>
  <c r="AL13" s="1"/>
  <c r="F16"/>
  <c r="U15"/>
  <c r="W15" s="1"/>
  <c r="V15"/>
  <c r="B14" i="1"/>
  <c r="G16" i="7"/>
  <c r="N16" s="1"/>
  <c r="AH14" l="1"/>
  <c r="S16"/>
  <c r="T15"/>
  <c r="X15" s="1"/>
  <c r="AB15" s="1"/>
  <c r="H16"/>
  <c r="J16" s="1"/>
  <c r="F14" i="1"/>
  <c r="AC14" i="7"/>
  <c r="AB14"/>
  <c r="AD14" l="1"/>
  <c r="AE14"/>
  <c r="G14" i="1"/>
  <c r="H14" s="1"/>
  <c r="T16" i="7"/>
  <c r="AC15"/>
  <c r="AD15" s="1"/>
  <c r="I16"/>
  <c r="B17" s="1"/>
  <c r="E17"/>
  <c r="O16"/>
  <c r="AJ14" l="1"/>
  <c r="AI14"/>
  <c r="P16"/>
  <c r="L17" s="1"/>
  <c r="Q16"/>
  <c r="F17"/>
  <c r="I14" i="1"/>
  <c r="B15" s="1"/>
  <c r="E15"/>
  <c r="Z15" i="7"/>
  <c r="G17"/>
  <c r="H17" s="1"/>
  <c r="J14" i="1"/>
  <c r="I17" i="7" l="1"/>
  <c r="B18" s="1"/>
  <c r="F15" i="1"/>
  <c r="AA15" i="7"/>
  <c r="AE15" s="1"/>
  <c r="AI15" s="1"/>
  <c r="AK15" s="1"/>
  <c r="AJ15"/>
  <c r="Z16"/>
  <c r="M17"/>
  <c r="N17"/>
  <c r="O17"/>
  <c r="G15" i="1"/>
  <c r="H15" s="1"/>
  <c r="J17" i="7"/>
  <c r="U16"/>
  <c r="V16"/>
  <c r="AK14"/>
  <c r="AL14"/>
  <c r="I15" i="1" l="1"/>
  <c r="B16" s="1"/>
  <c r="E16"/>
  <c r="W16" i="7"/>
  <c r="S17" s="1"/>
  <c r="X16"/>
  <c r="F18"/>
  <c r="Q17"/>
  <c r="J15" i="1"/>
  <c r="AG15" i="7"/>
  <c r="AA16"/>
  <c r="P17"/>
  <c r="L18" s="1"/>
  <c r="E18"/>
  <c r="G18" s="1"/>
  <c r="H18" s="1"/>
  <c r="I18" l="1"/>
  <c r="B19" s="1"/>
  <c r="E19"/>
  <c r="U17"/>
  <c r="W17" s="1"/>
  <c r="V17"/>
  <c r="AB16"/>
  <c r="AD16" s="1"/>
  <c r="AC16"/>
  <c r="AG16"/>
  <c r="AH15"/>
  <c r="AL15" s="1"/>
  <c r="S18"/>
  <c r="T17"/>
  <c r="X17" s="1"/>
  <c r="AC17" s="1"/>
  <c r="F16" i="1"/>
  <c r="J18" i="7"/>
  <c r="M18"/>
  <c r="N18"/>
  <c r="O18"/>
  <c r="AE16"/>
  <c r="G16" i="1"/>
  <c r="H16" s="1"/>
  <c r="I16" l="1"/>
  <c r="B17" s="1"/>
  <c r="E17"/>
  <c r="AJ16" i="7"/>
  <c r="AI16"/>
  <c r="AK16" s="1"/>
  <c r="T18"/>
  <c r="F19"/>
  <c r="P18"/>
  <c r="L19" s="1"/>
  <c r="AB17"/>
  <c r="AD17" s="1"/>
  <c r="AG17"/>
  <c r="AH16"/>
  <c r="AL16" s="1"/>
  <c r="Z17"/>
  <c r="Q18"/>
  <c r="J16" i="1"/>
  <c r="G19" i="7"/>
  <c r="H19" s="1"/>
  <c r="I19" l="1"/>
  <c r="B20" s="1"/>
  <c r="E20"/>
  <c r="AH17"/>
  <c r="M19"/>
  <c r="N19"/>
  <c r="P19" s="1"/>
  <c r="O19"/>
  <c r="L20"/>
  <c r="AA17"/>
  <c r="AE17" s="1"/>
  <c r="AI17"/>
  <c r="AK17" s="1"/>
  <c r="AG18" s="1"/>
  <c r="AJ17"/>
  <c r="Z18"/>
  <c r="F17" i="1"/>
  <c r="J19" i="7"/>
  <c r="U18"/>
  <c r="V18"/>
  <c r="X18" s="1"/>
  <c r="G17" i="1"/>
  <c r="H17" s="1"/>
  <c r="AC18" i="7" l="1"/>
  <c r="AB18"/>
  <c r="AD18" s="1"/>
  <c r="AH18"/>
  <c r="I17" i="1"/>
  <c r="B18" s="1"/>
  <c r="E18"/>
  <c r="F20" i="7"/>
  <c r="W18"/>
  <c r="S19" s="1"/>
  <c r="Q19"/>
  <c r="AA18"/>
  <c r="AE18" s="1"/>
  <c r="AI18"/>
  <c r="AK18" s="1"/>
  <c r="AG19" s="1"/>
  <c r="AJ18"/>
  <c r="Z19"/>
  <c r="M20"/>
  <c r="J17" i="1"/>
  <c r="AL17" i="7"/>
  <c r="AH19" l="1"/>
  <c r="AA19"/>
  <c r="U19"/>
  <c r="W19" s="1"/>
  <c r="S20" s="1"/>
  <c r="V19"/>
  <c r="T19"/>
  <c r="X19" s="1"/>
  <c r="AB19" s="1"/>
  <c r="F18" i="1"/>
  <c r="G20" i="7"/>
  <c r="G18" i="1"/>
  <c r="H18" s="1"/>
  <c r="AL18" i="7"/>
  <c r="I18" i="1" l="1"/>
  <c r="B19" s="1"/>
  <c r="E19"/>
  <c r="T20" i="7"/>
  <c r="H20"/>
  <c r="N20"/>
  <c r="AC19"/>
  <c r="AD19" s="1"/>
  <c r="Z20" s="1"/>
  <c r="J20"/>
  <c r="J18" i="1"/>
  <c r="AE19" i="7"/>
  <c r="AA20" l="1"/>
  <c r="AJ19"/>
  <c r="AI19"/>
  <c r="I20"/>
  <c r="B21" s="1"/>
  <c r="E21"/>
  <c r="O20"/>
  <c r="P20"/>
  <c r="L21" s="1"/>
  <c r="Q20"/>
  <c r="F19" i="1"/>
  <c r="H19"/>
  <c r="G19"/>
  <c r="M21" i="7" l="1"/>
  <c r="F21"/>
  <c r="G21"/>
  <c r="N21" s="1"/>
  <c r="J19" i="1"/>
  <c r="I19"/>
  <c r="B20" s="1"/>
  <c r="E20"/>
  <c r="V20" i="7"/>
  <c r="U20"/>
  <c r="AK19"/>
  <c r="AG20" s="1"/>
  <c r="AL19"/>
  <c r="F20" i="1" l="1"/>
  <c r="G20" s="1"/>
  <c r="H21" i="7"/>
  <c r="J21"/>
  <c r="AH20"/>
  <c r="W20"/>
  <c r="S21" s="1"/>
  <c r="X20"/>
  <c r="H20" i="1" l="1"/>
  <c r="M9" s="1"/>
  <c r="AC20" i="7"/>
  <c r="AB20"/>
  <c r="T21"/>
  <c r="E22"/>
  <c r="I21"/>
  <c r="B22" s="1"/>
  <c r="O21"/>
  <c r="J20" i="1"/>
  <c r="L9"/>
  <c r="P21" i="7" l="1"/>
  <c r="L22" s="1"/>
  <c r="Q21"/>
  <c r="F22"/>
  <c r="N9" i="1"/>
  <c r="AD20" i="7"/>
  <c r="Z21" s="1"/>
  <c r="AE20"/>
  <c r="I20" i="1"/>
  <c r="B21" s="1"/>
  <c r="E21"/>
  <c r="G22" i="7"/>
  <c r="H22" s="1"/>
  <c r="I22" l="1"/>
  <c r="B23" s="1"/>
  <c r="E23"/>
  <c r="F21" i="1"/>
  <c r="H21"/>
  <c r="AI20" i="7"/>
  <c r="AJ20"/>
  <c r="M22"/>
  <c r="N22"/>
  <c r="P22" s="1"/>
  <c r="O22"/>
  <c r="L23"/>
  <c r="G21" i="1"/>
  <c r="AA21" i="7"/>
  <c r="U21"/>
  <c r="V21"/>
  <c r="J22"/>
  <c r="W21" l="1"/>
  <c r="S22" s="1"/>
  <c r="X21"/>
  <c r="M23"/>
  <c r="AK20"/>
  <c r="AG21" s="1"/>
  <c r="AL20"/>
  <c r="J21" i="1"/>
  <c r="F23" i="7"/>
  <c r="Q22"/>
  <c r="I21" i="1"/>
  <c r="B22" s="1"/>
  <c r="E22"/>
  <c r="G23" i="7"/>
  <c r="N23" s="1"/>
  <c r="U22" l="1"/>
  <c r="W22" s="1"/>
  <c r="V22"/>
  <c r="F22" i="1"/>
  <c r="AH21" i="7"/>
  <c r="S23"/>
  <c r="T22"/>
  <c r="X22" s="1"/>
  <c r="AC22" s="1"/>
  <c r="H23"/>
  <c r="J23"/>
  <c r="AC21"/>
  <c r="AB21"/>
  <c r="G22" i="1"/>
  <c r="J22" l="1"/>
  <c r="AD21" i="7"/>
  <c r="Z22" s="1"/>
  <c r="AE21"/>
  <c r="E24"/>
  <c r="I23"/>
  <c r="B24" s="1"/>
  <c r="O23"/>
  <c r="AB22"/>
  <c r="AD22" s="1"/>
  <c r="H22" i="1"/>
  <c r="T23" i="7"/>
  <c r="P23" l="1"/>
  <c r="L24" s="1"/>
  <c r="Q23"/>
  <c r="AA22"/>
  <c r="AE22" s="1"/>
  <c r="AI22"/>
  <c r="AK22" s="1"/>
  <c r="AJ22"/>
  <c r="Z23"/>
  <c r="I22" i="1"/>
  <c r="B23" s="1"/>
  <c r="E23"/>
  <c r="F24" i="7"/>
  <c r="AJ21"/>
  <c r="AI21"/>
  <c r="G24"/>
  <c r="H24" s="1"/>
  <c r="I24" l="1"/>
  <c r="B25" s="1"/>
  <c r="E25"/>
  <c r="AK21"/>
  <c r="AG22" s="1"/>
  <c r="AL21"/>
  <c r="F23" i="1"/>
  <c r="H23"/>
  <c r="M24" i="7"/>
  <c r="N24"/>
  <c r="O24"/>
  <c r="G23" i="1"/>
  <c r="J24" i="7"/>
  <c r="AA23"/>
  <c r="U23"/>
  <c r="V23"/>
  <c r="W23" l="1"/>
  <c r="S24" s="1"/>
  <c r="X23"/>
  <c r="J23" i="1"/>
  <c r="AG23" i="7"/>
  <c r="AH22"/>
  <c r="AL22" s="1"/>
  <c r="F25"/>
  <c r="Q24"/>
  <c r="P24"/>
  <c r="L25" s="1"/>
  <c r="I23" i="1"/>
  <c r="B24" s="1"/>
  <c r="E24"/>
  <c r="G25" i="7"/>
  <c r="H25" s="1"/>
  <c r="I25" l="1"/>
  <c r="B26" s="1"/>
  <c r="E26" s="1"/>
  <c r="F24" i="1"/>
  <c r="H24"/>
  <c r="U24" i="7"/>
  <c r="W24" s="1"/>
  <c r="S25" s="1"/>
  <c r="V24"/>
  <c r="M25"/>
  <c r="Q25" s="1"/>
  <c r="U25" s="1"/>
  <c r="N25"/>
  <c r="O25"/>
  <c r="AH23"/>
  <c r="T24"/>
  <c r="G24" i="1"/>
  <c r="J25" i="7"/>
  <c r="AB23"/>
  <c r="AC23"/>
  <c r="T25" l="1"/>
  <c r="AD23"/>
  <c r="Z24" s="1"/>
  <c r="AE23"/>
  <c r="J24" i="1"/>
  <c r="V25" i="7"/>
  <c r="W25" s="1"/>
  <c r="S26" s="1"/>
  <c r="X24"/>
  <c r="P25"/>
  <c r="L26" s="1"/>
  <c r="I24" i="1"/>
  <c r="B25" s="1"/>
  <c r="E25"/>
  <c r="F26" i="7"/>
  <c r="T26" l="1"/>
  <c r="M26"/>
  <c r="AC24"/>
  <c r="AB24"/>
  <c r="AD24" s="1"/>
  <c r="AJ23"/>
  <c r="AI23"/>
  <c r="F25" i="1"/>
  <c r="H25"/>
  <c r="AA24" i="7"/>
  <c r="Z25"/>
  <c r="G25" i="1"/>
  <c r="J26" i="7"/>
  <c r="X25"/>
  <c r="G26"/>
  <c r="H26" s="1"/>
  <c r="I26" l="1"/>
  <c r="B27" s="1"/>
  <c r="E27"/>
  <c r="AA25"/>
  <c r="I25" i="1"/>
  <c r="B26" s="1"/>
  <c r="E26"/>
  <c r="AC25" i="7"/>
  <c r="AB25"/>
  <c r="AD25" s="1"/>
  <c r="Z26" s="1"/>
  <c r="J25" i="1"/>
  <c r="AE24" i="7"/>
  <c r="O26"/>
  <c r="AK23"/>
  <c r="AG24" s="1"/>
  <c r="AL23"/>
  <c r="N26"/>
  <c r="AA26" l="1"/>
  <c r="AH24"/>
  <c r="AL24" s="1"/>
  <c r="AJ24"/>
  <c r="AI24"/>
  <c r="AK24" s="1"/>
  <c r="AG25" s="1"/>
  <c r="F26" i="1"/>
  <c r="F27" i="7"/>
  <c r="G26" i="1"/>
  <c r="H26" s="1"/>
  <c r="P26" i="7"/>
  <c r="L27" s="1"/>
  <c r="Q26"/>
  <c r="AE25"/>
  <c r="G27"/>
  <c r="H27" s="1"/>
  <c r="AH25" l="1"/>
  <c r="I27"/>
  <c r="B28" s="1"/>
  <c r="E28"/>
  <c r="I26" i="1"/>
  <c r="B27" s="1"/>
  <c r="E27"/>
  <c r="V26" i="7"/>
  <c r="U26"/>
  <c r="AI25"/>
  <c r="AJ25"/>
  <c r="M27"/>
  <c r="N27"/>
  <c r="P27" s="1"/>
  <c r="O27"/>
  <c r="L28"/>
  <c r="J27"/>
  <c r="J26" i="1"/>
  <c r="F27" l="1"/>
  <c r="G27" s="1"/>
  <c r="H27" s="1"/>
  <c r="F28" i="7"/>
  <c r="Q27"/>
  <c r="AK25"/>
  <c r="AG26" s="1"/>
  <c r="M28"/>
  <c r="W26"/>
  <c r="S27" s="1"/>
  <c r="X26"/>
  <c r="G28"/>
  <c r="H28" s="1"/>
  <c r="AL25"/>
  <c r="I28" l="1"/>
  <c r="B29" s="1"/>
  <c r="E29"/>
  <c r="O28"/>
  <c r="I27" i="1"/>
  <c r="B28" s="1"/>
  <c r="E28"/>
  <c r="AB26" i="7"/>
  <c r="AC26"/>
  <c r="AH26"/>
  <c r="N28"/>
  <c r="P28" s="1"/>
  <c r="L29" s="1"/>
  <c r="J28"/>
  <c r="T27"/>
  <c r="U27"/>
  <c r="V27"/>
  <c r="Q28"/>
  <c r="J27" i="1"/>
  <c r="V28" i="7" l="1"/>
  <c r="U28"/>
  <c r="W28" s="1"/>
  <c r="M29"/>
  <c r="F29"/>
  <c r="W27"/>
  <c r="S28" s="1"/>
  <c r="X27"/>
  <c r="AD26"/>
  <c r="Z27" s="1"/>
  <c r="AE26"/>
  <c r="F28" i="1"/>
  <c r="G28" s="1"/>
  <c r="H28" s="1"/>
  <c r="I28" l="1"/>
  <c r="B29" s="1"/>
  <c r="E29"/>
  <c r="AA27" i="7"/>
  <c r="AI26"/>
  <c r="AJ26"/>
  <c r="AC27"/>
  <c r="AB27"/>
  <c r="AD27" s="1"/>
  <c r="Z28" s="1"/>
  <c r="G29"/>
  <c r="S29"/>
  <c r="T28"/>
  <c r="X28" s="1"/>
  <c r="AC28" s="1"/>
  <c r="AB28"/>
  <c r="J28" i="1"/>
  <c r="AA28" i="7" l="1"/>
  <c r="AE28" s="1"/>
  <c r="AI28"/>
  <c r="AK28" s="1"/>
  <c r="AJ28"/>
  <c r="Z29"/>
  <c r="N29"/>
  <c r="H29"/>
  <c r="AK26"/>
  <c r="AG27" s="1"/>
  <c r="AL26"/>
  <c r="F29" i="1"/>
  <c r="G29" s="1"/>
  <c r="H29" s="1"/>
  <c r="AD28" i="7"/>
  <c r="AE27"/>
  <c r="T29"/>
  <c r="I29" i="1" l="1"/>
  <c r="B30" s="1"/>
  <c r="E30"/>
  <c r="AH27" i="7"/>
  <c r="Q29"/>
  <c r="AA29"/>
  <c r="I29"/>
  <c r="B30" s="1"/>
  <c r="E30"/>
  <c r="O29"/>
  <c r="P29" s="1"/>
  <c r="L30" s="1"/>
  <c r="J29"/>
  <c r="AJ27"/>
  <c r="AI27"/>
  <c r="AK27" s="1"/>
  <c r="AG28" s="1"/>
  <c r="J29" i="1"/>
  <c r="M30" i="7" l="1"/>
  <c r="N30"/>
  <c r="AG29"/>
  <c r="AH28"/>
  <c r="AL28" s="1"/>
  <c r="V29"/>
  <c r="U29"/>
  <c r="F30"/>
  <c r="F30" i="1"/>
  <c r="G30" i="7"/>
  <c r="H30" s="1"/>
  <c r="AL27"/>
  <c r="I30" l="1"/>
  <c r="B31" s="1"/>
  <c r="E31"/>
  <c r="O30"/>
  <c r="W29"/>
  <c r="S30" s="1"/>
  <c r="X29"/>
  <c r="AH29"/>
  <c r="G30" i="1"/>
  <c r="H30" s="1"/>
  <c r="J30" i="7"/>
  <c r="Q30"/>
  <c r="P30"/>
  <c r="L31" s="1"/>
  <c r="I30" i="1" l="1"/>
  <c r="B31" s="1"/>
  <c r="E31"/>
  <c r="T30" i="7"/>
  <c r="M31"/>
  <c r="AC29"/>
  <c r="AB29"/>
  <c r="F31"/>
  <c r="G31" s="1"/>
  <c r="J30" i="1"/>
  <c r="V30" i="7"/>
  <c r="U30"/>
  <c r="W30" s="1"/>
  <c r="S31" s="1"/>
  <c r="N31" l="1"/>
  <c r="H31"/>
  <c r="T31"/>
  <c r="AD29"/>
  <c r="Z30" s="1"/>
  <c r="AE29"/>
  <c r="F31" i="1"/>
  <c r="J31" i="7"/>
  <c r="X30"/>
  <c r="G31" i="1"/>
  <c r="H31" s="1"/>
  <c r="I31" l="1"/>
  <c r="B32" s="1"/>
  <c r="E32"/>
  <c r="AA30" i="7"/>
  <c r="AB30"/>
  <c r="AC30"/>
  <c r="AJ29"/>
  <c r="AI29"/>
  <c r="I31"/>
  <c r="B32" s="1"/>
  <c r="E32" s="1"/>
  <c r="O31"/>
  <c r="Q31" s="1"/>
  <c r="J31" i="1"/>
  <c r="U31" i="7" l="1"/>
  <c r="V31"/>
  <c r="AK29"/>
  <c r="AG30" s="1"/>
  <c r="AL29"/>
  <c r="F32" i="1"/>
  <c r="G32"/>
  <c r="H32" s="1"/>
  <c r="P31" i="7"/>
  <c r="L32" s="1"/>
  <c r="AD30"/>
  <c r="Z31" s="1"/>
  <c r="AE30"/>
  <c r="F32"/>
  <c r="I32" i="1" l="1"/>
  <c r="B33" s="1"/>
  <c r="E33"/>
  <c r="AA31" i="7"/>
  <c r="J32" i="1"/>
  <c r="L10"/>
  <c r="AH30" i="7"/>
  <c r="W31"/>
  <c r="S32" s="1"/>
  <c r="X31"/>
  <c r="AI30"/>
  <c r="AJ30"/>
  <c r="M32"/>
  <c r="N32"/>
  <c r="J32"/>
  <c r="G32"/>
  <c r="H32" s="1"/>
  <c r="M10" i="1"/>
  <c r="AB31" i="7" l="1"/>
  <c r="AC31"/>
  <c r="I32"/>
  <c r="B33" s="1"/>
  <c r="E33"/>
  <c r="T32"/>
  <c r="F33" i="1"/>
  <c r="N10"/>
  <c r="O32" i="7"/>
  <c r="Q32"/>
  <c r="AK30"/>
  <c r="AG31" s="1"/>
  <c r="AE31"/>
  <c r="P32"/>
  <c r="L33" s="1"/>
  <c r="AL30"/>
  <c r="G33" i="1"/>
  <c r="M33" i="7" l="1"/>
  <c r="V32"/>
  <c r="U32"/>
  <c r="W32" s="1"/>
  <c r="S33" s="1"/>
  <c r="AH31"/>
  <c r="F33"/>
  <c r="G33"/>
  <c r="N33" s="1"/>
  <c r="AD31"/>
  <c r="Z32" s="1"/>
  <c r="AI31"/>
  <c r="AJ31"/>
  <c r="H33" i="1"/>
  <c r="I33" l="1"/>
  <c r="B34" s="1"/>
  <c r="E34"/>
  <c r="AA32" i="7"/>
  <c r="T33"/>
  <c r="J33" i="1"/>
  <c r="AK31" i="7"/>
  <c r="AG32" s="1"/>
  <c r="X32"/>
  <c r="H33"/>
  <c r="J33" s="1"/>
  <c r="AL31"/>
  <c r="AH32" l="1"/>
  <c r="AB32"/>
  <c r="AC32"/>
  <c r="AE32" s="1"/>
  <c r="I33"/>
  <c r="B34" s="1"/>
  <c r="E34"/>
  <c r="O33"/>
  <c r="F34" i="1"/>
  <c r="G34" s="1"/>
  <c r="H34" l="1"/>
  <c r="J34" s="1"/>
  <c r="AI32" i="7"/>
  <c r="AJ32"/>
  <c r="AL32" s="1"/>
  <c r="P33"/>
  <c r="L34" s="1"/>
  <c r="Q33"/>
  <c r="F34"/>
  <c r="G34"/>
  <c r="H34" s="1"/>
  <c r="AD32"/>
  <c r="Z33" s="1"/>
  <c r="I34" l="1"/>
  <c r="B35" s="1"/>
  <c r="E35"/>
  <c r="AA33"/>
  <c r="U33"/>
  <c r="V33"/>
  <c r="M34"/>
  <c r="N34"/>
  <c r="P34" s="1"/>
  <c r="O34"/>
  <c r="L35"/>
  <c r="J34"/>
  <c r="AK32"/>
  <c r="AG33" s="1"/>
  <c r="I34" i="1"/>
  <c r="B35" s="1"/>
  <c r="E35"/>
  <c r="AH33" i="7" l="1"/>
  <c r="M35"/>
  <c r="N35"/>
  <c r="F35" i="1"/>
  <c r="W33" i="7"/>
  <c r="S34" s="1"/>
  <c r="X33"/>
  <c r="F35"/>
  <c r="G35" i="1"/>
  <c r="Q34" i="7"/>
  <c r="G35"/>
  <c r="H35" s="1"/>
  <c r="I35" l="1"/>
  <c r="B36" s="1"/>
  <c r="E36"/>
  <c r="O35"/>
  <c r="U34"/>
  <c r="W34" s="1"/>
  <c r="S35" s="1"/>
  <c r="V34"/>
  <c r="T34"/>
  <c r="X34" s="1"/>
  <c r="AB34" s="1"/>
  <c r="J35" i="1"/>
  <c r="J35" i="7"/>
  <c r="Q35"/>
  <c r="AC33"/>
  <c r="AB33"/>
  <c r="H35" i="1"/>
  <c r="P35" i="7"/>
  <c r="L36" s="1"/>
  <c r="T35" l="1"/>
  <c r="AD33"/>
  <c r="Z34" s="1"/>
  <c r="AE33"/>
  <c r="I35" i="1"/>
  <c r="B36" s="1"/>
  <c r="E36"/>
  <c r="F36" i="7"/>
  <c r="AC34"/>
  <c r="AD34" s="1"/>
  <c r="M36"/>
  <c r="V35"/>
  <c r="U35"/>
  <c r="G36"/>
  <c r="H36" s="1"/>
  <c r="I36" l="1"/>
  <c r="B37" s="1"/>
  <c r="E37"/>
  <c r="O36"/>
  <c r="F36" i="1"/>
  <c r="AJ33" i="7"/>
  <c r="AI33"/>
  <c r="W35"/>
  <c r="S36" s="1"/>
  <c r="N36"/>
  <c r="P36" s="1"/>
  <c r="L37" s="1"/>
  <c r="J36"/>
  <c r="X35"/>
  <c r="AA34"/>
  <c r="AE34" s="1"/>
  <c r="AI34" s="1"/>
  <c r="AK34" s="1"/>
  <c r="AJ34"/>
  <c r="Z35"/>
  <c r="G36" i="1"/>
  <c r="H36" s="1"/>
  <c r="I36" l="1"/>
  <c r="B37" s="1"/>
  <c r="E37"/>
  <c r="T36" i="7"/>
  <c r="J36" i="1"/>
  <c r="AA35" i="7"/>
  <c r="AB35"/>
  <c r="AD35" s="1"/>
  <c r="Z36" s="1"/>
  <c r="AC35"/>
  <c r="M37"/>
  <c r="F37"/>
  <c r="Q36"/>
  <c r="AK33"/>
  <c r="AG34" s="1"/>
  <c r="AL33"/>
  <c r="AA36" l="1"/>
  <c r="AG35"/>
  <c r="AH34"/>
  <c r="AL34" s="1"/>
  <c r="U36"/>
  <c r="V36"/>
  <c r="F37" i="1"/>
  <c r="H37"/>
  <c r="AE35" i="7"/>
  <c r="G37"/>
  <c r="X36"/>
  <c r="G37" i="1"/>
  <c r="AC36" i="7" l="1"/>
  <c r="AB36"/>
  <c r="AD36" s="1"/>
  <c r="Z37" s="1"/>
  <c r="AJ35"/>
  <c r="AI35"/>
  <c r="AK35" s="1"/>
  <c r="AG36" s="1"/>
  <c r="I37" i="1"/>
  <c r="B38" s="1"/>
  <c r="E38"/>
  <c r="N37" i="7"/>
  <c r="H37"/>
  <c r="J37" i="1"/>
  <c r="AH35" i="7"/>
  <c r="AL35" s="1"/>
  <c r="W36"/>
  <c r="S37" s="1"/>
  <c r="AH36" l="1"/>
  <c r="AA37"/>
  <c r="P37"/>
  <c r="L38" s="1"/>
  <c r="F38" i="1"/>
  <c r="G38" s="1"/>
  <c r="H38" s="1"/>
  <c r="AE36" i="7"/>
  <c r="T37"/>
  <c r="I37"/>
  <c r="B38" s="1"/>
  <c r="E38"/>
  <c r="O37"/>
  <c r="Q37" s="1"/>
  <c r="J37"/>
  <c r="I38" i="1" l="1"/>
  <c r="B39" s="1"/>
  <c r="E39"/>
  <c r="U37" i="7"/>
  <c r="V37"/>
  <c r="X37" s="1"/>
  <c r="AJ36"/>
  <c r="AI36"/>
  <c r="M38"/>
  <c r="F38"/>
  <c r="G38"/>
  <c r="N38" s="1"/>
  <c r="J38" i="1"/>
  <c r="AL36" i="7"/>
  <c r="AB37" l="1"/>
  <c r="AC37"/>
  <c r="F39" i="1"/>
  <c r="H39"/>
  <c r="H38" i="7"/>
  <c r="J38" s="1"/>
  <c r="AK36"/>
  <c r="AG37" s="1"/>
  <c r="W37"/>
  <c r="S38" s="1"/>
  <c r="G39" i="1"/>
  <c r="T38" i="7" l="1"/>
  <c r="I39" i="1"/>
  <c r="B40" s="1"/>
  <c r="E40"/>
  <c r="AH37" i="7"/>
  <c r="AD37"/>
  <c r="Z38" s="1"/>
  <c r="AE37"/>
  <c r="J39" i="1"/>
  <c r="I38" i="7"/>
  <c r="B39" s="1"/>
  <c r="O38"/>
  <c r="F39" l="1"/>
  <c r="AA38"/>
  <c r="AJ37"/>
  <c r="AI37"/>
  <c r="F40" i="1"/>
  <c r="H40"/>
  <c r="AL37" i="7"/>
  <c r="E39"/>
  <c r="G39" s="1"/>
  <c r="H39" s="1"/>
  <c r="P38"/>
  <c r="L39" s="1"/>
  <c r="Q38"/>
  <c r="G40" i="1"/>
  <c r="I39" i="7" l="1"/>
  <c r="B40" s="1"/>
  <c r="E40"/>
  <c r="U38"/>
  <c r="V38"/>
  <c r="M39"/>
  <c r="O39"/>
  <c r="N39"/>
  <c r="J40" i="1"/>
  <c r="AK37" i="7"/>
  <c r="AG38" s="1"/>
  <c r="I40" i="1"/>
  <c r="B41" s="1"/>
  <c r="E41"/>
  <c r="J39" i="7"/>
  <c r="F41" i="1" l="1"/>
  <c r="AH38" i="7"/>
  <c r="W38"/>
  <c r="S39" s="1"/>
  <c r="X38"/>
  <c r="F40"/>
  <c r="G41" i="1"/>
  <c r="H41" s="1"/>
  <c r="P39" i="7"/>
  <c r="L40" s="1"/>
  <c r="Q39"/>
  <c r="I41" i="1" l="1"/>
  <c r="B42" s="1"/>
  <c r="E42"/>
  <c r="M40" i="7"/>
  <c r="T39"/>
  <c r="G40"/>
  <c r="H40" s="1"/>
  <c r="J41" i="1"/>
  <c r="V39" i="7"/>
  <c r="U39"/>
  <c r="W39" s="1"/>
  <c r="S40" s="1"/>
  <c r="AB38"/>
  <c r="AC38"/>
  <c r="T40" l="1"/>
  <c r="I40"/>
  <c r="B41" s="1"/>
  <c r="E41"/>
  <c r="AD38"/>
  <c r="Z39" s="1"/>
  <c r="AE38"/>
  <c r="F42" i="1"/>
  <c r="J40" i="7"/>
  <c r="O40"/>
  <c r="X39"/>
  <c r="N40"/>
  <c r="P40" s="1"/>
  <c r="L41" s="1"/>
  <c r="G42" i="1"/>
  <c r="H42" s="1"/>
  <c r="I42" l="1"/>
  <c r="B43" s="1"/>
  <c r="E43"/>
  <c r="M41" i="7"/>
  <c r="AB39"/>
  <c r="AC39"/>
  <c r="AA39"/>
  <c r="AE39" s="1"/>
  <c r="AJ39" s="1"/>
  <c r="F41"/>
  <c r="G41" s="1"/>
  <c r="J42" i="1"/>
  <c r="Q40" i="7"/>
  <c r="AJ38"/>
  <c r="AI38"/>
  <c r="N41" l="1"/>
  <c r="H41"/>
  <c r="AK38"/>
  <c r="AG39" s="1"/>
  <c r="AL38"/>
  <c r="U40"/>
  <c r="V40"/>
  <c r="F43" i="1"/>
  <c r="H43"/>
  <c r="AI39" i="7"/>
  <c r="AK39" s="1"/>
  <c r="AD39"/>
  <c r="Z40" s="1"/>
  <c r="J41"/>
  <c r="G43" i="1"/>
  <c r="I43" l="1"/>
  <c r="B44" s="1"/>
  <c r="E44"/>
  <c r="W40" i="7"/>
  <c r="S41" s="1"/>
  <c r="X40"/>
  <c r="AG40"/>
  <c r="AH39"/>
  <c r="AL39" s="1"/>
  <c r="J43" i="1"/>
  <c r="AA40" i="7"/>
  <c r="I41"/>
  <c r="B42" s="1"/>
  <c r="O41"/>
  <c r="Q41" s="1"/>
  <c r="V41" l="1"/>
  <c r="U41"/>
  <c r="W41" s="1"/>
  <c r="S42" s="1"/>
  <c r="F42"/>
  <c r="AH40"/>
  <c r="AB40"/>
  <c r="AD40" s="1"/>
  <c r="Z41" s="1"/>
  <c r="AC40"/>
  <c r="T41"/>
  <c r="X41" s="1"/>
  <c r="AB41" s="1"/>
  <c r="F44" i="1"/>
  <c r="E42" i="7"/>
  <c r="G42" s="1"/>
  <c r="H42" s="1"/>
  <c r="AE40"/>
  <c r="P41"/>
  <c r="L42" s="1"/>
  <c r="G44" i="1"/>
  <c r="H44" s="1"/>
  <c r="I42" i="7" l="1"/>
  <c r="B43" s="1"/>
  <c r="E43"/>
  <c r="T42"/>
  <c r="I44" i="1"/>
  <c r="B45" s="1"/>
  <c r="E45"/>
  <c r="AI40" i="7"/>
  <c r="AK40" s="1"/>
  <c r="AG41" s="1"/>
  <c r="AJ40"/>
  <c r="J44" i="1"/>
  <c r="L11"/>
  <c r="M42" i="7"/>
  <c r="N42"/>
  <c r="P42" s="1"/>
  <c r="L43" s="1"/>
  <c r="O42"/>
  <c r="AC41"/>
  <c r="AD41" s="1"/>
  <c r="Z42" s="1"/>
  <c r="AA41"/>
  <c r="AE41" s="1"/>
  <c r="AI41" s="1"/>
  <c r="M11" i="1"/>
  <c r="J42" i="7"/>
  <c r="AA42" l="1"/>
  <c r="M43"/>
  <c r="F45" i="1"/>
  <c r="G45" s="1"/>
  <c r="F43" i="7"/>
  <c r="AJ41"/>
  <c r="AK41" s="1"/>
  <c r="AG42" s="1"/>
  <c r="AL40"/>
  <c r="Q42"/>
  <c r="N11" i="1"/>
  <c r="AH41" i="7"/>
  <c r="G43"/>
  <c r="H43" s="1"/>
  <c r="I43" l="1"/>
  <c r="B44" s="1"/>
  <c r="E44"/>
  <c r="O43"/>
  <c r="AH42"/>
  <c r="H45" i="1"/>
  <c r="U42" i="7"/>
  <c r="V42"/>
  <c r="J43"/>
  <c r="N43"/>
  <c r="P43" s="1"/>
  <c r="L44" s="1"/>
  <c r="AL41"/>
  <c r="Q43"/>
  <c r="J45" i="1"/>
  <c r="U43" i="7" l="1"/>
  <c r="V43"/>
  <c r="M44"/>
  <c r="W42"/>
  <c r="S43" s="1"/>
  <c r="X42"/>
  <c r="I45" i="1"/>
  <c r="B46" s="1"/>
  <c r="E46"/>
  <c r="F44" i="7"/>
  <c r="G44" s="1"/>
  <c r="H44" l="1"/>
  <c r="N44"/>
  <c r="F46" i="1"/>
  <c r="H46"/>
  <c r="T43" i="7"/>
  <c r="X43" s="1"/>
  <c r="AB43" s="1"/>
  <c r="AD43" s="1"/>
  <c r="AC43"/>
  <c r="G46" i="1"/>
  <c r="W43" i="7"/>
  <c r="S44" s="1"/>
  <c r="AC42"/>
  <c r="AB42"/>
  <c r="J44"/>
  <c r="T44" l="1"/>
  <c r="AD42"/>
  <c r="Z43" s="1"/>
  <c r="AE42"/>
  <c r="J46" i="1"/>
  <c r="I44" i="7"/>
  <c r="B45" s="1"/>
  <c r="E45"/>
  <c r="O44"/>
  <c r="Q44" s="1"/>
  <c r="P44"/>
  <c r="L45" s="1"/>
  <c r="I46" i="1"/>
  <c r="B47" s="1"/>
  <c r="E47"/>
  <c r="U44" i="7" l="1"/>
  <c r="V44"/>
  <c r="X44" s="1"/>
  <c r="F45"/>
  <c r="Z44"/>
  <c r="AA43"/>
  <c r="AE43" s="1"/>
  <c r="AJ43" s="1"/>
  <c r="F47" i="1"/>
  <c r="G47" s="1"/>
  <c r="M45" i="7"/>
  <c r="AI42"/>
  <c r="AJ42"/>
  <c r="H47" i="1" l="1"/>
  <c r="AB44" i="7"/>
  <c r="AC44"/>
  <c r="AK42"/>
  <c r="AG43" s="1"/>
  <c r="AL42"/>
  <c r="AA44"/>
  <c r="G45"/>
  <c r="AI43"/>
  <c r="AK43" s="1"/>
  <c r="W44"/>
  <c r="S45" s="1"/>
  <c r="J47" i="1"/>
  <c r="T45" i="7" l="1"/>
  <c r="H45"/>
  <c r="J45" s="1"/>
  <c r="N45"/>
  <c r="AG44"/>
  <c r="AH43"/>
  <c r="AL43" s="1"/>
  <c r="AE44"/>
  <c r="AD44"/>
  <c r="Z45" s="1"/>
  <c r="I47" i="1"/>
  <c r="B48" s="1"/>
  <c r="E48"/>
  <c r="F48" l="1"/>
  <c r="AH44" i="7"/>
  <c r="AA45"/>
  <c r="P45"/>
  <c r="L46" s="1"/>
  <c r="G48" i="1"/>
  <c r="H48" s="1"/>
  <c r="AJ44" i="7"/>
  <c r="AI44"/>
  <c r="AK44" s="1"/>
  <c r="AG45" s="1"/>
  <c r="I45"/>
  <c r="B46" s="1"/>
  <c r="E46"/>
  <c r="O45"/>
  <c r="Q45" s="1"/>
  <c r="U45" l="1"/>
  <c r="V45"/>
  <c r="AH45"/>
  <c r="I48" i="1"/>
  <c r="B49" s="1"/>
  <c r="E49"/>
  <c r="M46" i="7"/>
  <c r="N46"/>
  <c r="P46" s="1"/>
  <c r="L47" s="1"/>
  <c r="O46"/>
  <c r="F46"/>
  <c r="G46" s="1"/>
  <c r="H46" s="1"/>
  <c r="J48" i="1"/>
  <c r="AL44" i="7"/>
  <c r="I46" l="1"/>
  <c r="B47" s="1"/>
  <c r="E47"/>
  <c r="M47"/>
  <c r="N47"/>
  <c r="P47" s="1"/>
  <c r="L48" s="1"/>
  <c r="O47"/>
  <c r="F49" i="1"/>
  <c r="W45" i="7"/>
  <c r="S46" s="1"/>
  <c r="X45"/>
  <c r="Q46"/>
  <c r="J46"/>
  <c r="M48" l="1"/>
  <c r="N48"/>
  <c r="P48" s="1"/>
  <c r="L49" s="1"/>
  <c r="O48"/>
  <c r="U46"/>
  <c r="V46"/>
  <c r="AB45"/>
  <c r="AC45"/>
  <c r="T46"/>
  <c r="X46" s="1"/>
  <c r="AC46" s="1"/>
  <c r="F47"/>
  <c r="G49" i="1"/>
  <c r="H49" s="1"/>
  <c r="Q47" i="7"/>
  <c r="G47"/>
  <c r="H47" s="1"/>
  <c r="I47" l="1"/>
  <c r="B48" s="1"/>
  <c r="E48"/>
  <c r="M49"/>
  <c r="N49"/>
  <c r="P49" s="1"/>
  <c r="L50" s="1"/>
  <c r="O49"/>
  <c r="I49" i="1"/>
  <c r="B50" s="1"/>
  <c r="E50"/>
  <c r="AD45" i="7"/>
  <c r="Z46" s="1"/>
  <c r="AE45"/>
  <c r="J47"/>
  <c r="AB46"/>
  <c r="AD46" s="1"/>
  <c r="J49" i="1"/>
  <c r="W46" i="7"/>
  <c r="S47" s="1"/>
  <c r="Q48"/>
  <c r="V47"/>
  <c r="U47"/>
  <c r="W47" s="1"/>
  <c r="M50" l="1"/>
  <c r="N50"/>
  <c r="P50" s="1"/>
  <c r="L51" s="1"/>
  <c r="O50"/>
  <c r="T47"/>
  <c r="X47" s="1"/>
  <c r="AB47" s="1"/>
  <c r="AD47" s="1"/>
  <c r="AC47"/>
  <c r="S48"/>
  <c r="AI45"/>
  <c r="AJ45"/>
  <c r="F50" i="1"/>
  <c r="F48" i="7"/>
  <c r="G50" i="1"/>
  <c r="H50" s="1"/>
  <c r="Q49" i="7"/>
  <c r="Z47"/>
  <c r="AA46"/>
  <c r="AE46" s="1"/>
  <c r="AJ46" s="1"/>
  <c r="AI46"/>
  <c r="G48"/>
  <c r="H48" s="1"/>
  <c r="I48" l="1"/>
  <c r="B49" s="1"/>
  <c r="E49"/>
  <c r="V48"/>
  <c r="M51"/>
  <c r="N51"/>
  <c r="O51"/>
  <c r="I50" i="1"/>
  <c r="B51" s="1"/>
  <c r="E51"/>
  <c r="Z48" i="7"/>
  <c r="AA47"/>
  <c r="AE47" s="1"/>
  <c r="AJ47" s="1"/>
  <c r="T48"/>
  <c r="S49"/>
  <c r="AK46"/>
  <c r="J50" i="1"/>
  <c r="U48" i="7"/>
  <c r="W48" s="1"/>
  <c r="Q50"/>
  <c r="AK45"/>
  <c r="AG46" s="1"/>
  <c r="AL45"/>
  <c r="J48"/>
  <c r="T49" l="1"/>
  <c r="AG47"/>
  <c r="AH46"/>
  <c r="AL46" s="1"/>
  <c r="AA48"/>
  <c r="H49"/>
  <c r="F49"/>
  <c r="X48"/>
  <c r="AI47"/>
  <c r="AK47" s="1"/>
  <c r="P51"/>
  <c r="L52" s="1"/>
  <c r="F51" i="1"/>
  <c r="Q51" i="7"/>
  <c r="G49"/>
  <c r="U49" s="1"/>
  <c r="M52" l="1"/>
  <c r="N52"/>
  <c r="P52" s="1"/>
  <c r="L53" s="1"/>
  <c r="O52"/>
  <c r="I49"/>
  <c r="B50" s="1"/>
  <c r="E50"/>
  <c r="AC48"/>
  <c r="AB48"/>
  <c r="AD48" s="1"/>
  <c r="Z49" s="1"/>
  <c r="AG48"/>
  <c r="AH47"/>
  <c r="AL47" s="1"/>
  <c r="AE48"/>
  <c r="G51" i="1"/>
  <c r="H51" s="1"/>
  <c r="V49" i="7"/>
  <c r="W49" s="1"/>
  <c r="S50" s="1"/>
  <c r="J49"/>
  <c r="X49"/>
  <c r="M53" l="1"/>
  <c r="N53"/>
  <c r="P53" s="1"/>
  <c r="L54" s="1"/>
  <c r="O53"/>
  <c r="T50"/>
  <c r="I51" i="1"/>
  <c r="B52" s="1"/>
  <c r="E52"/>
  <c r="AJ48" i="7"/>
  <c r="AI48"/>
  <c r="AK48" s="1"/>
  <c r="AG49" s="1"/>
  <c r="AA49"/>
  <c r="AB49"/>
  <c r="AD49" s="1"/>
  <c r="Z50" s="1"/>
  <c r="AC49"/>
  <c r="H50"/>
  <c r="V50" s="1"/>
  <c r="F50"/>
  <c r="J51" i="1"/>
  <c r="Q52" i="7"/>
  <c r="AH48"/>
  <c r="AL48" s="1"/>
  <c r="G50"/>
  <c r="U50" s="1"/>
  <c r="AH49" l="1"/>
  <c r="M54"/>
  <c r="N54"/>
  <c r="P54" s="1"/>
  <c r="L55" s="1"/>
  <c r="O54"/>
  <c r="W50"/>
  <c r="S51" s="1"/>
  <c r="U51"/>
  <c r="U52" s="1"/>
  <c r="AA50"/>
  <c r="F52" i="1"/>
  <c r="G52" s="1"/>
  <c r="H52" s="1"/>
  <c r="AE49" i="7"/>
  <c r="J50"/>
  <c r="X50"/>
  <c r="Q53"/>
  <c r="I50"/>
  <c r="B51" s="1"/>
  <c r="E51"/>
  <c r="I52" i="1" l="1"/>
  <c r="B53" s="1"/>
  <c r="E53"/>
  <c r="M55" i="7"/>
  <c r="N55"/>
  <c r="P55" s="1"/>
  <c r="L56" s="1"/>
  <c r="O55"/>
  <c r="U53"/>
  <c r="H51"/>
  <c r="F51"/>
  <c r="AB50"/>
  <c r="AC50"/>
  <c r="AE50" s="1"/>
  <c r="AI49"/>
  <c r="AJ49"/>
  <c r="T51"/>
  <c r="S52"/>
  <c r="V51"/>
  <c r="Q54"/>
  <c r="G51"/>
  <c r="J52" i="1"/>
  <c r="W51" i="7"/>
  <c r="AL49"/>
  <c r="AJ50" l="1"/>
  <c r="AI50"/>
  <c r="AK50" s="1"/>
  <c r="M56"/>
  <c r="N56"/>
  <c r="P56" s="1"/>
  <c r="L57" s="1"/>
  <c r="O56"/>
  <c r="U54"/>
  <c r="T52"/>
  <c r="S53"/>
  <c r="V52"/>
  <c r="W52" s="1"/>
  <c r="F53" i="1"/>
  <c r="X51" i="7"/>
  <c r="AK49"/>
  <c r="AG50" s="1"/>
  <c r="AD50"/>
  <c r="Z51" s="1"/>
  <c r="J51"/>
  <c r="Q55"/>
  <c r="I51"/>
  <c r="B52" s="1"/>
  <c r="E52" s="1"/>
  <c r="G53" i="1"/>
  <c r="H53" s="1"/>
  <c r="M57" i="7" l="1"/>
  <c r="N57"/>
  <c r="P57" s="1"/>
  <c r="L58" s="1"/>
  <c r="O57"/>
  <c r="I53" i="1"/>
  <c r="B54" s="1"/>
  <c r="E54"/>
  <c r="U55" i="7"/>
  <c r="AC51"/>
  <c r="AB51"/>
  <c r="T53"/>
  <c r="V53"/>
  <c r="W53" s="1"/>
  <c r="S54" s="1"/>
  <c r="AG51"/>
  <c r="AH50"/>
  <c r="AL50" s="1"/>
  <c r="J53" i="1"/>
  <c r="X52" i="7"/>
  <c r="Q56"/>
  <c r="F52"/>
  <c r="G52" s="1"/>
  <c r="H52" s="1"/>
  <c r="AA51"/>
  <c r="AE51" s="1"/>
  <c r="AI51" s="1"/>
  <c r="I52" l="1"/>
  <c r="B53" s="1"/>
  <c r="E53"/>
  <c r="T54"/>
  <c r="S55"/>
  <c r="V54"/>
  <c r="W54" s="1"/>
  <c r="M58"/>
  <c r="Q58" s="1"/>
  <c r="N58"/>
  <c r="O58"/>
  <c r="U56"/>
  <c r="AB52"/>
  <c r="AH51"/>
  <c r="F54" i="1"/>
  <c r="AJ51" i="7"/>
  <c r="AK51" s="1"/>
  <c r="AG52" s="1"/>
  <c r="X53"/>
  <c r="AD51"/>
  <c r="Z52" s="1"/>
  <c r="Q57"/>
  <c r="J52"/>
  <c r="G54" i="1"/>
  <c r="H54" s="1"/>
  <c r="I54" l="1"/>
  <c r="B55" s="1"/>
  <c r="E55"/>
  <c r="AH52" i="7"/>
  <c r="U57"/>
  <c r="U58" s="1"/>
  <c r="AA52"/>
  <c r="AE52" s="1"/>
  <c r="AI52" s="1"/>
  <c r="F53"/>
  <c r="G53" s="1"/>
  <c r="H53" s="1"/>
  <c r="AD52"/>
  <c r="Z53" s="1"/>
  <c r="J54" i="1"/>
  <c r="AC52" i="7"/>
  <c r="P58"/>
  <c r="L59" s="1"/>
  <c r="X54"/>
  <c r="T55"/>
  <c r="S56"/>
  <c r="V55"/>
  <c r="W55" s="1"/>
  <c r="AL51"/>
  <c r="I53" l="1"/>
  <c r="B54" s="1"/>
  <c r="E54"/>
  <c r="AA53"/>
  <c r="AB53"/>
  <c r="AC53"/>
  <c r="AK52"/>
  <c r="AG53" s="1"/>
  <c r="T56"/>
  <c r="S57"/>
  <c r="V56"/>
  <c r="W56" s="1"/>
  <c r="M59"/>
  <c r="N59"/>
  <c r="O59"/>
  <c r="F55" i="1"/>
  <c r="AJ52" i="7"/>
  <c r="AL52"/>
  <c r="X55"/>
  <c r="J53"/>
  <c r="G55" i="1"/>
  <c r="H55" s="1"/>
  <c r="I55" l="1"/>
  <c r="B56" s="1"/>
  <c r="E56"/>
  <c r="AH53" i="7"/>
  <c r="F54"/>
  <c r="Q59"/>
  <c r="P59"/>
  <c r="L60" s="1"/>
  <c r="X56"/>
  <c r="AD53"/>
  <c r="Z54" s="1"/>
  <c r="AE53"/>
  <c r="T57"/>
  <c r="V57"/>
  <c r="W57" s="1"/>
  <c r="S58" s="1"/>
  <c r="J55" i="1"/>
  <c r="G54" i="7"/>
  <c r="H54" s="1"/>
  <c r="I54" l="1"/>
  <c r="B55" s="1"/>
  <c r="E55"/>
  <c r="T58"/>
  <c r="S59"/>
  <c r="V59" s="1"/>
  <c r="V58"/>
  <c r="W58" s="1"/>
  <c r="AJ53"/>
  <c r="AL53" s="1"/>
  <c r="AI53"/>
  <c r="U59"/>
  <c r="AA54"/>
  <c r="AC54"/>
  <c r="AB54"/>
  <c r="M60"/>
  <c r="N60"/>
  <c r="O60"/>
  <c r="F56" i="1"/>
  <c r="X57" i="7"/>
  <c r="J54"/>
  <c r="G56" i="1"/>
  <c r="H56" s="1"/>
  <c r="I56" l="1"/>
  <c r="B57" s="1"/>
  <c r="E57"/>
  <c r="AD54" i="7"/>
  <c r="Z55" s="1"/>
  <c r="F55"/>
  <c r="Q60"/>
  <c r="W59"/>
  <c r="P60"/>
  <c r="L61" s="1"/>
  <c r="AK53"/>
  <c r="AG54" s="1"/>
  <c r="X58"/>
  <c r="J56" i="1"/>
  <c r="L12"/>
  <c r="T59" i="7"/>
  <c r="X59" s="1"/>
  <c r="S60"/>
  <c r="M12" i="1"/>
  <c r="AE54" i="7"/>
  <c r="G55"/>
  <c r="H55" s="1"/>
  <c r="I55" l="1"/>
  <c r="B56" s="1"/>
  <c r="E56"/>
  <c r="M61"/>
  <c r="N61"/>
  <c r="O61"/>
  <c r="V60"/>
  <c r="U60"/>
  <c r="AI54"/>
  <c r="AK54" s="1"/>
  <c r="AJ54"/>
  <c r="T60"/>
  <c r="X60" s="1"/>
  <c r="AG55"/>
  <c r="AH54"/>
  <c r="AA55"/>
  <c r="AC55"/>
  <c r="F57" i="1"/>
  <c r="H57"/>
  <c r="N12"/>
  <c r="AB55" i="7"/>
  <c r="J55"/>
  <c r="G57" i="1"/>
  <c r="AD55" i="7" l="1"/>
  <c r="Z56" s="1"/>
  <c r="J57" i="1"/>
  <c r="F56" i="7"/>
  <c r="AE55"/>
  <c r="AL54"/>
  <c r="W60"/>
  <c r="S61" s="1"/>
  <c r="P61"/>
  <c r="L62" s="1"/>
  <c r="I57" i="1"/>
  <c r="B58" s="1"/>
  <c r="E58"/>
  <c r="AH55" i="7"/>
  <c r="Q61"/>
  <c r="G56"/>
  <c r="H56" s="1"/>
  <c r="I56" l="1"/>
  <c r="B57" s="1"/>
  <c r="E57"/>
  <c r="V61"/>
  <c r="U61"/>
  <c r="W61" s="1"/>
  <c r="S62" s="1"/>
  <c r="F58" i="1"/>
  <c r="H58"/>
  <c r="T61" i="7"/>
  <c r="X61" s="1"/>
  <c r="AA56"/>
  <c r="AC56"/>
  <c r="G58" i="1"/>
  <c r="J56" i="7"/>
  <c r="AB56"/>
  <c r="M62"/>
  <c r="N62"/>
  <c r="O62"/>
  <c r="AI55"/>
  <c r="AK55" s="1"/>
  <c r="AG56" s="1"/>
  <c r="AJ55"/>
  <c r="AL55"/>
  <c r="T62" l="1"/>
  <c r="AH56"/>
  <c r="AD56"/>
  <c r="Z57" s="1"/>
  <c r="AB57" s="1"/>
  <c r="J58" i="1"/>
  <c r="F57" i="7"/>
  <c r="Q62"/>
  <c r="AE56"/>
  <c r="P62"/>
  <c r="L63" s="1"/>
  <c r="I58" i="1"/>
  <c r="B59" s="1"/>
  <c r="E59"/>
  <c r="G57" i="7"/>
  <c r="H57" s="1"/>
  <c r="I57" l="1"/>
  <c r="B58" s="1"/>
  <c r="E58"/>
  <c r="F59" i="1"/>
  <c r="H59"/>
  <c r="U62" i="7"/>
  <c r="W62" s="1"/>
  <c r="S63" s="1"/>
  <c r="V62"/>
  <c r="AI56"/>
  <c r="AK56" s="1"/>
  <c r="AG57" s="1"/>
  <c r="AJ56"/>
  <c r="J57"/>
  <c r="G59" i="1"/>
  <c r="AL56" i="7"/>
  <c r="M63"/>
  <c r="N63"/>
  <c r="O63"/>
  <c r="AA57"/>
  <c r="AC57"/>
  <c r="AD57" s="1"/>
  <c r="Z58" s="1"/>
  <c r="AA58" l="1"/>
  <c r="AH57"/>
  <c r="T63"/>
  <c r="I59" i="1"/>
  <c r="B60" s="1"/>
  <c r="E60"/>
  <c r="J59"/>
  <c r="H58" i="7"/>
  <c r="AC58" s="1"/>
  <c r="F58"/>
  <c r="AE57"/>
  <c r="Q63"/>
  <c r="P63"/>
  <c r="L64" s="1"/>
  <c r="X62"/>
  <c r="G58"/>
  <c r="AB58" s="1"/>
  <c r="AD58" l="1"/>
  <c r="Z59" s="1"/>
  <c r="V63"/>
  <c r="U63"/>
  <c r="W63" s="1"/>
  <c r="S64" s="1"/>
  <c r="M64"/>
  <c r="N64"/>
  <c r="P64" s="1"/>
  <c r="L65" s="1"/>
  <c r="O64"/>
  <c r="AJ57"/>
  <c r="AI57"/>
  <c r="AK57" s="1"/>
  <c r="AG58" s="1"/>
  <c r="J58"/>
  <c r="G60" i="1"/>
  <c r="AE58" i="7"/>
  <c r="I58"/>
  <c r="B59" s="1"/>
  <c r="E59"/>
  <c r="F60" i="1"/>
  <c r="H60"/>
  <c r="X63" i="7"/>
  <c r="M65" l="1"/>
  <c r="N65"/>
  <c r="P65" s="1"/>
  <c r="L66" s="1"/>
  <c r="O65"/>
  <c r="I60" i="1"/>
  <c r="B61" s="1"/>
  <c r="E61"/>
  <c r="AH58" i="7"/>
  <c r="T64"/>
  <c r="J60" i="1"/>
  <c r="F59" i="7"/>
  <c r="AI58"/>
  <c r="AK58" s="1"/>
  <c r="AG59" s="1"/>
  <c r="AJ58"/>
  <c r="AA59"/>
  <c r="AL57"/>
  <c r="Q64"/>
  <c r="G59"/>
  <c r="AB59" s="1"/>
  <c r="AH59" l="1"/>
  <c r="M66"/>
  <c r="N66"/>
  <c r="O66"/>
  <c r="U64"/>
  <c r="V64"/>
  <c r="X64" s="1"/>
  <c r="F61" i="1"/>
  <c r="H61"/>
  <c r="AL58" i="7"/>
  <c r="H59"/>
  <c r="Q65"/>
  <c r="J59"/>
  <c r="G61" i="1"/>
  <c r="U65" i="7" l="1"/>
  <c r="I61" i="1"/>
  <c r="B62" s="1"/>
  <c r="E62"/>
  <c r="J61"/>
  <c r="W64" i="7"/>
  <c r="S65" s="1"/>
  <c r="P66"/>
  <c r="L67" s="1"/>
  <c r="I59"/>
  <c r="B60" s="1"/>
  <c r="AC59"/>
  <c r="Q66"/>
  <c r="F60" l="1"/>
  <c r="U66"/>
  <c r="M67"/>
  <c r="N67"/>
  <c r="O67"/>
  <c r="F62" i="1"/>
  <c r="G62"/>
  <c r="H62" s="1"/>
  <c r="E60" i="7"/>
  <c r="G60" s="1"/>
  <c r="H60" s="1"/>
  <c r="W65"/>
  <c r="AE59"/>
  <c r="AD59"/>
  <c r="Z60" s="1"/>
  <c r="T65"/>
  <c r="S66"/>
  <c r="V65"/>
  <c r="I60" l="1"/>
  <c r="B61" s="1"/>
  <c r="E61"/>
  <c r="I62" i="1"/>
  <c r="B63" s="1"/>
  <c r="E63"/>
  <c r="T66" i="7"/>
  <c r="AJ59"/>
  <c r="AI59"/>
  <c r="X65"/>
  <c r="J62" i="1"/>
  <c r="P67" i="7"/>
  <c r="L68" s="1"/>
  <c r="AA60"/>
  <c r="AE60" s="1"/>
  <c r="AI60" s="1"/>
  <c r="AC60"/>
  <c r="AB60"/>
  <c r="Q67"/>
  <c r="V66"/>
  <c r="W66" s="1"/>
  <c r="S67" s="1"/>
  <c r="J60"/>
  <c r="T67" l="1"/>
  <c r="AD60"/>
  <c r="Z61" s="1"/>
  <c r="AB61" s="1"/>
  <c r="F63" i="1"/>
  <c r="F61" i="7"/>
  <c r="AJ60"/>
  <c r="AK60" s="1"/>
  <c r="G63" i="1"/>
  <c r="H63" s="1"/>
  <c r="X66" i="7"/>
  <c r="V67"/>
  <c r="U67"/>
  <c r="M68"/>
  <c r="Q68" s="1"/>
  <c r="U68" s="1"/>
  <c r="N68"/>
  <c r="O68"/>
  <c r="AK59"/>
  <c r="AG60" s="1"/>
  <c r="AL59"/>
  <c r="G61"/>
  <c r="H61" s="1"/>
  <c r="I63" i="1" l="1"/>
  <c r="B64" s="1"/>
  <c r="E64"/>
  <c r="I61" i="7"/>
  <c r="B62" s="1"/>
  <c r="E62"/>
  <c r="AG61"/>
  <c r="AH60"/>
  <c r="AL60" s="1"/>
  <c r="P68"/>
  <c r="L69" s="1"/>
  <c r="W67"/>
  <c r="S68" s="1"/>
  <c r="J61"/>
  <c r="J63" i="1"/>
  <c r="X67" i="7"/>
  <c r="AA61"/>
  <c r="AC61"/>
  <c r="AD61" s="1"/>
  <c r="Z62" s="1"/>
  <c r="AA62" l="1"/>
  <c r="M69"/>
  <c r="N69"/>
  <c r="P69" s="1"/>
  <c r="O69"/>
  <c r="L70"/>
  <c r="S69"/>
  <c r="T68"/>
  <c r="X68" s="1"/>
  <c r="F62"/>
  <c r="G62" s="1"/>
  <c r="F64" i="1"/>
  <c r="AE61" i="7"/>
  <c r="V68"/>
  <c r="W68" s="1"/>
  <c r="AH61"/>
  <c r="AB62" l="1"/>
  <c r="H62"/>
  <c r="M70"/>
  <c r="N70"/>
  <c r="O70"/>
  <c r="J64" i="1"/>
  <c r="G64"/>
  <c r="H64" s="1"/>
  <c r="Q69" i="7"/>
  <c r="AJ61"/>
  <c r="AI61"/>
  <c r="AK61" s="1"/>
  <c r="AG62" s="1"/>
  <c r="T69"/>
  <c r="J62"/>
  <c r="AH62" l="1"/>
  <c r="U69"/>
  <c r="W69" s="1"/>
  <c r="S70" s="1"/>
  <c r="V69"/>
  <c r="I64" i="1"/>
  <c r="B65" s="1"/>
  <c r="E65"/>
  <c r="AD62" i="7"/>
  <c r="Z63" s="1"/>
  <c r="X69"/>
  <c r="AL61"/>
  <c r="P70"/>
  <c r="L71" s="1"/>
  <c r="I62"/>
  <c r="B63" s="1"/>
  <c r="E63"/>
  <c r="AC62"/>
  <c r="AE62" s="1"/>
  <c r="Q70"/>
  <c r="U70" l="1"/>
  <c r="W70" s="1"/>
  <c r="V70"/>
  <c r="AI62"/>
  <c r="AK62" s="1"/>
  <c r="AG63" s="1"/>
  <c r="AJ62"/>
  <c r="H63"/>
  <c r="F63"/>
  <c r="M71"/>
  <c r="N71"/>
  <c r="P71" s="1"/>
  <c r="O71"/>
  <c r="L72"/>
  <c r="AA63"/>
  <c r="F65" i="1"/>
  <c r="S71" i="7"/>
  <c r="T70"/>
  <c r="X70" s="1"/>
  <c r="G63"/>
  <c r="AB63" s="1"/>
  <c r="AL62"/>
  <c r="T71" l="1"/>
  <c r="I63"/>
  <c r="B64" s="1"/>
  <c r="E64" s="1"/>
  <c r="AC63"/>
  <c r="AD63" s="1"/>
  <c r="Z64" s="1"/>
  <c r="Q71"/>
  <c r="J63"/>
  <c r="M72"/>
  <c r="N72"/>
  <c r="O72"/>
  <c r="AH63"/>
  <c r="G65" i="1"/>
  <c r="H65" s="1"/>
  <c r="AA64" i="7" l="1"/>
  <c r="I65" i="1"/>
  <c r="B66" s="1"/>
  <c r="E66"/>
  <c r="Q72" i="7"/>
  <c r="P72"/>
  <c r="L73" s="1"/>
  <c r="AE63"/>
  <c r="V71"/>
  <c r="U71"/>
  <c r="W71" s="1"/>
  <c r="S72" s="1"/>
  <c r="F64"/>
  <c r="J65" i="1"/>
  <c r="M73" i="7" l="1"/>
  <c r="N73"/>
  <c r="P73" s="1"/>
  <c r="O73"/>
  <c r="L74"/>
  <c r="AJ63"/>
  <c r="AI63"/>
  <c r="V72"/>
  <c r="U72"/>
  <c r="W72" s="1"/>
  <c r="S73" s="1"/>
  <c r="G64"/>
  <c r="T72"/>
  <c r="F66" i="1"/>
  <c r="X71" i="7"/>
  <c r="T73" l="1"/>
  <c r="M74"/>
  <c r="N74"/>
  <c r="P74" s="1"/>
  <c r="O74"/>
  <c r="L75"/>
  <c r="AB64"/>
  <c r="H64"/>
  <c r="J64" s="1"/>
  <c r="X72"/>
  <c r="Q73"/>
  <c r="AK63"/>
  <c r="AG64" s="1"/>
  <c r="AL63"/>
  <c r="G66" i="1"/>
  <c r="H66" s="1"/>
  <c r="AH64" i="7" l="1"/>
  <c r="M75"/>
  <c r="N75"/>
  <c r="P75" s="1"/>
  <c r="O75"/>
  <c r="L76"/>
  <c r="U73"/>
  <c r="V73"/>
  <c r="J66" i="1"/>
  <c r="Q74" i="7"/>
  <c r="I66" i="1"/>
  <c r="B67" s="1"/>
  <c r="E67"/>
  <c r="I64" i="7"/>
  <c r="B65" s="1"/>
  <c r="AC64"/>
  <c r="AD64" s="1"/>
  <c r="Z65" s="1"/>
  <c r="X73"/>
  <c r="AA65" l="1"/>
  <c r="F65"/>
  <c r="U74"/>
  <c r="E65"/>
  <c r="AE64"/>
  <c r="W73"/>
  <c r="S74" s="1"/>
  <c r="Q75"/>
  <c r="F67" i="1"/>
  <c r="G67" s="1"/>
  <c r="H67" s="1"/>
  <c r="M76" i="7"/>
  <c r="N76"/>
  <c r="P76" s="1"/>
  <c r="O76"/>
  <c r="L77"/>
  <c r="I67" i="1" l="1"/>
  <c r="B68" s="1"/>
  <c r="E68"/>
  <c r="M77" i="7"/>
  <c r="N77"/>
  <c r="P77" s="1"/>
  <c r="O77"/>
  <c r="L78"/>
  <c r="T74"/>
  <c r="U75"/>
  <c r="AJ64"/>
  <c r="AI64"/>
  <c r="Q76"/>
  <c r="G65"/>
  <c r="V74"/>
  <c r="J67" i="1"/>
  <c r="W74" i="7"/>
  <c r="S75" s="1"/>
  <c r="S76" l="1"/>
  <c r="V76" s="1"/>
  <c r="T75"/>
  <c r="V75"/>
  <c r="AB65"/>
  <c r="H65"/>
  <c r="AK64"/>
  <c r="AG65" s="1"/>
  <c r="AL64"/>
  <c r="U76"/>
  <c r="F68" i="1"/>
  <c r="J65" i="7"/>
  <c r="W75"/>
  <c r="X74"/>
  <c r="Q77"/>
  <c r="M78"/>
  <c r="N78"/>
  <c r="O78"/>
  <c r="G68" i="1"/>
  <c r="AH65" i="7" l="1"/>
  <c r="U77"/>
  <c r="L13" i="1"/>
  <c r="I65" i="7"/>
  <c r="B66" s="1"/>
  <c r="E66"/>
  <c r="AC65"/>
  <c r="Q78"/>
  <c r="H68" i="1"/>
  <c r="W76" i="7"/>
  <c r="P78"/>
  <c r="L79" s="1"/>
  <c r="X75"/>
  <c r="AD65"/>
  <c r="Z66" s="1"/>
  <c r="AE65"/>
  <c r="S77"/>
  <c r="T76"/>
  <c r="X76" s="1"/>
  <c r="T77" l="1"/>
  <c r="AI65"/>
  <c r="AJ65"/>
  <c r="M79"/>
  <c r="N79"/>
  <c r="O79"/>
  <c r="I68" i="1"/>
  <c r="B69" s="1"/>
  <c r="E69"/>
  <c r="U78" i="7"/>
  <c r="H66"/>
  <c r="F66"/>
  <c r="M13" i="1"/>
  <c r="N13"/>
  <c r="J68"/>
  <c r="V77" i="7"/>
  <c r="AA66"/>
  <c r="AC66"/>
  <c r="G66"/>
  <c r="AB66" s="1"/>
  <c r="W77"/>
  <c r="S78" s="1"/>
  <c r="AL65"/>
  <c r="AD66" l="1"/>
  <c r="Z67" s="1"/>
  <c r="S79"/>
  <c r="T78"/>
  <c r="V78"/>
  <c r="I66"/>
  <c r="B67" s="1"/>
  <c r="AE66"/>
  <c r="J66"/>
  <c r="P79"/>
  <c r="L80" s="1"/>
  <c r="AK65"/>
  <c r="AG66" s="1"/>
  <c r="X77"/>
  <c r="F69" i="1"/>
  <c r="G69" s="1"/>
  <c r="W78" i="7"/>
  <c r="Q79"/>
  <c r="H69" i="1" l="1"/>
  <c r="V79" i="7"/>
  <c r="U79"/>
  <c r="AH66"/>
  <c r="F67"/>
  <c r="T79"/>
  <c r="M80"/>
  <c r="N80"/>
  <c r="P80" s="1"/>
  <c r="O80"/>
  <c r="L81"/>
  <c r="AA67"/>
  <c r="E67"/>
  <c r="G67" s="1"/>
  <c r="AB67" s="1"/>
  <c r="X78"/>
  <c r="J69" i="1"/>
  <c r="AJ66" i="7"/>
  <c r="AI66"/>
  <c r="AK66" l="1"/>
  <c r="AG67" s="1"/>
  <c r="Q80"/>
  <c r="X79"/>
  <c r="AL66"/>
  <c r="W79"/>
  <c r="S80" s="1"/>
  <c r="M81"/>
  <c r="N81"/>
  <c r="P81" s="1"/>
  <c r="O81"/>
  <c r="L82"/>
  <c r="I69" i="1"/>
  <c r="B70" s="1"/>
  <c r="E70"/>
  <c r="H67" i="7"/>
  <c r="J67"/>
  <c r="M82" l="1"/>
  <c r="N82"/>
  <c r="O82"/>
  <c r="V80"/>
  <c r="U80"/>
  <c r="E68"/>
  <c r="I67"/>
  <c r="B68" s="1"/>
  <c r="AC67"/>
  <c r="F70" i="1"/>
  <c r="T80" i="7"/>
  <c r="X80" s="1"/>
  <c r="G70" i="1"/>
  <c r="Q81" i="7"/>
  <c r="AH67"/>
  <c r="U81" l="1"/>
  <c r="F68"/>
  <c r="H68"/>
  <c r="G68"/>
  <c r="W80"/>
  <c r="S81" s="1"/>
  <c r="P82"/>
  <c r="L83" s="1"/>
  <c r="AE67"/>
  <c r="AD67"/>
  <c r="Z68" s="1"/>
  <c r="H70" i="1"/>
  <c r="J70" s="1"/>
  <c r="Q82" i="7"/>
  <c r="AJ67" l="1"/>
  <c r="AI67"/>
  <c r="M83"/>
  <c r="N83"/>
  <c r="O83"/>
  <c r="U82"/>
  <c r="AA68"/>
  <c r="AC68"/>
  <c r="AB68"/>
  <c r="T81"/>
  <c r="J68"/>
  <c r="V81"/>
  <c r="I70" i="1"/>
  <c r="B71" s="1"/>
  <c r="E71"/>
  <c r="I68" i="7"/>
  <c r="B69" s="1"/>
  <c r="E69"/>
  <c r="W81"/>
  <c r="S82" s="1"/>
  <c r="T82" l="1"/>
  <c r="V82"/>
  <c r="F69"/>
  <c r="F71" i="1"/>
  <c r="G71" s="1"/>
  <c r="AD68" i="7"/>
  <c r="Z69" s="1"/>
  <c r="AB69"/>
  <c r="AK67"/>
  <c r="AG68" s="1"/>
  <c r="AL67"/>
  <c r="G69"/>
  <c r="H69" s="1"/>
  <c r="X81"/>
  <c r="W82"/>
  <c r="S83" s="1"/>
  <c r="P83"/>
  <c r="L84" s="1"/>
  <c r="AE68"/>
  <c r="Q83"/>
  <c r="H71" i="1" l="1"/>
  <c r="T83" i="7"/>
  <c r="I69"/>
  <c r="B70" s="1"/>
  <c r="E70" s="1"/>
  <c r="AI68"/>
  <c r="AJ68"/>
  <c r="V83"/>
  <c r="U83"/>
  <c r="W83" s="1"/>
  <c r="S84" s="1"/>
  <c r="AH68"/>
  <c r="AL68" s="1"/>
  <c r="AA69"/>
  <c r="AC69"/>
  <c r="AD69" s="1"/>
  <c r="Z70" s="1"/>
  <c r="J69"/>
  <c r="X82"/>
  <c r="M84"/>
  <c r="N84"/>
  <c r="P84" s="1"/>
  <c r="O84"/>
  <c r="L85"/>
  <c r="J71" i="1"/>
  <c r="AA70" i="7" l="1"/>
  <c r="T84"/>
  <c r="M85"/>
  <c r="N85"/>
  <c r="O85"/>
  <c r="Q84"/>
  <c r="AE69"/>
  <c r="AK68"/>
  <c r="AG69" s="1"/>
  <c r="X83"/>
  <c r="F70"/>
  <c r="I71" i="1"/>
  <c r="B72" s="1"/>
  <c r="E72"/>
  <c r="F72" l="1"/>
  <c r="H72"/>
  <c r="AI69" i="7"/>
  <c r="AK69" s="1"/>
  <c r="AG70" s="1"/>
  <c r="AJ69"/>
  <c r="AH69"/>
  <c r="AL69" s="1"/>
  <c r="V84"/>
  <c r="U84"/>
  <c r="W84" s="1"/>
  <c r="S85" s="1"/>
  <c r="G72" i="1"/>
  <c r="P85" i="7"/>
  <c r="L86" s="1"/>
  <c r="G70"/>
  <c r="Q85"/>
  <c r="AH70" l="1"/>
  <c r="V85"/>
  <c r="U85"/>
  <c r="W85" s="1"/>
  <c r="AB70"/>
  <c r="H70"/>
  <c r="S86"/>
  <c r="T85"/>
  <c r="M86"/>
  <c r="N86"/>
  <c r="O86"/>
  <c r="J72" i="1"/>
  <c r="X84" i="7"/>
  <c r="I72" i="1"/>
  <c r="B73" s="1"/>
  <c r="E73"/>
  <c r="J70" i="7"/>
  <c r="F73" i="1" l="1"/>
  <c r="H73"/>
  <c r="Q86" i="7"/>
  <c r="G73" i="1"/>
  <c r="P86" i="7"/>
  <c r="L87" s="1"/>
  <c r="X85"/>
  <c r="T86"/>
  <c r="I70"/>
  <c r="B71" s="1"/>
  <c r="E71"/>
  <c r="AC70"/>
  <c r="AD70" s="1"/>
  <c r="Z71" s="1"/>
  <c r="AA71" l="1"/>
  <c r="U86"/>
  <c r="V86"/>
  <c r="F71"/>
  <c r="M87"/>
  <c r="N87"/>
  <c r="O87"/>
  <c r="J73" i="1"/>
  <c r="X86" i="7"/>
  <c r="AE70"/>
  <c r="I73" i="1"/>
  <c r="B74" s="1"/>
  <c r="E74"/>
  <c r="G71" i="7"/>
  <c r="AB71" s="1"/>
  <c r="F74" i="1" l="1"/>
  <c r="H74"/>
  <c r="AI70" i="7"/>
  <c r="AJ70"/>
  <c r="Q87"/>
  <c r="P87"/>
  <c r="L88" s="1"/>
  <c r="H71"/>
  <c r="J71"/>
  <c r="W86"/>
  <c r="S87" s="1"/>
  <c r="G74" i="1"/>
  <c r="M88" i="7" l="1"/>
  <c r="N88"/>
  <c r="P88" s="1"/>
  <c r="O88"/>
  <c r="L89"/>
  <c r="AK70"/>
  <c r="AG71" s="1"/>
  <c r="AL70"/>
  <c r="I74" i="1"/>
  <c r="B75" s="1"/>
  <c r="E75"/>
  <c r="T87" i="7"/>
  <c r="I71"/>
  <c r="B72" s="1"/>
  <c r="AC71"/>
  <c r="U87"/>
  <c r="W87" s="1"/>
  <c r="S88" s="1"/>
  <c r="V87"/>
  <c r="J74" i="1"/>
  <c r="T88" i="7" l="1"/>
  <c r="F72"/>
  <c r="AE71"/>
  <c r="AD71"/>
  <c r="Z72" s="1"/>
  <c r="F75" i="1"/>
  <c r="H75"/>
  <c r="AH71" i="7"/>
  <c r="E72"/>
  <c r="G72" s="1"/>
  <c r="H72" s="1"/>
  <c r="X87"/>
  <c r="Q88"/>
  <c r="M89"/>
  <c r="N89"/>
  <c r="P89" s="1"/>
  <c r="O89"/>
  <c r="L90"/>
  <c r="G75" i="1"/>
  <c r="I72" i="7" l="1"/>
  <c r="B73" s="1"/>
  <c r="E73"/>
  <c r="AA72"/>
  <c r="AC72"/>
  <c r="AB72"/>
  <c r="AI71"/>
  <c r="AJ71"/>
  <c r="AL71" s="1"/>
  <c r="Q89"/>
  <c r="J75" i="1"/>
  <c r="J72" i="7"/>
  <c r="M90"/>
  <c r="N90"/>
  <c r="O90"/>
  <c r="U88"/>
  <c r="W88" s="1"/>
  <c r="S89" s="1"/>
  <c r="V88"/>
  <c r="I75" i="1"/>
  <c r="B76" s="1"/>
  <c r="E76"/>
  <c r="T89" i="7" l="1"/>
  <c r="X89" s="1"/>
  <c r="V89"/>
  <c r="U89"/>
  <c r="F73"/>
  <c r="Q90"/>
  <c r="P90"/>
  <c r="L91" s="1"/>
  <c r="X88"/>
  <c r="AK71"/>
  <c r="AG72" s="1"/>
  <c r="AE72"/>
  <c r="F76" i="1"/>
  <c r="G76" s="1"/>
  <c r="H76" s="1"/>
  <c r="AD72" i="7"/>
  <c r="Z73" s="1"/>
  <c r="I76" i="1" l="1"/>
  <c r="B77" s="1"/>
  <c r="E77"/>
  <c r="AH72" i="7"/>
  <c r="M91"/>
  <c r="N91"/>
  <c r="O91"/>
  <c r="AA73"/>
  <c r="AI72"/>
  <c r="AJ72"/>
  <c r="U90"/>
  <c r="V90"/>
  <c r="G73"/>
  <c r="W89"/>
  <c r="S90" s="1"/>
  <c r="J76" i="1"/>
  <c r="H73" i="7" l="1"/>
  <c r="AB73"/>
  <c r="T90"/>
  <c r="X90" s="1"/>
  <c r="F77" i="1"/>
  <c r="Q91" i="7"/>
  <c r="J73"/>
  <c r="W90"/>
  <c r="S91" s="1"/>
  <c r="AK72"/>
  <c r="AG73" s="1"/>
  <c r="P91"/>
  <c r="L92" s="1"/>
  <c r="AL72"/>
  <c r="G77" i="1"/>
  <c r="H77" s="1"/>
  <c r="I77" l="1"/>
  <c r="B78" s="1"/>
  <c r="E78"/>
  <c r="T91" i="7"/>
  <c r="U91"/>
  <c r="V91"/>
  <c r="AH73"/>
  <c r="I73"/>
  <c r="B74" s="1"/>
  <c r="E74"/>
  <c r="AC73"/>
  <c r="AE73" s="1"/>
  <c r="M92"/>
  <c r="N92"/>
  <c r="O92"/>
  <c r="AD73"/>
  <c r="Z74" s="1"/>
  <c r="J77" i="1"/>
  <c r="AJ73" i="7" l="1"/>
  <c r="AI73"/>
  <c r="AK73" s="1"/>
  <c r="AG74" s="1"/>
  <c r="AA74"/>
  <c r="F74"/>
  <c r="F78" i="1"/>
  <c r="AL73" i="7"/>
  <c r="P92"/>
  <c r="L93" s="1"/>
  <c r="W91"/>
  <c r="S92" s="1"/>
  <c r="X91"/>
  <c r="Q92"/>
  <c r="G78" i="1"/>
  <c r="H78" s="1"/>
  <c r="I78" l="1"/>
  <c r="B79" s="1"/>
  <c r="E79"/>
  <c r="V92" i="7"/>
  <c r="U92"/>
  <c r="W92" s="1"/>
  <c r="S93"/>
  <c r="T92"/>
  <c r="G74"/>
  <c r="M93"/>
  <c r="N93"/>
  <c r="O93"/>
  <c r="AH74"/>
  <c r="J78" i="1"/>
  <c r="F79" l="1"/>
  <c r="Q93" i="7"/>
  <c r="P93"/>
  <c r="L94" s="1"/>
  <c r="X92"/>
  <c r="H74"/>
  <c r="J74" s="1"/>
  <c r="AB74"/>
  <c r="T93"/>
  <c r="G79" i="1"/>
  <c r="H79" s="1"/>
  <c r="I79" l="1"/>
  <c r="B80" s="1"/>
  <c r="E80"/>
  <c r="M94" i="7"/>
  <c r="N94"/>
  <c r="P94" s="1"/>
  <c r="O94"/>
  <c r="L95"/>
  <c r="U93"/>
  <c r="V93"/>
  <c r="X93"/>
  <c r="J79" i="1"/>
  <c r="I74" i="7"/>
  <c r="B75" s="1"/>
  <c r="E75" s="1"/>
  <c r="AC74"/>
  <c r="AD74" s="1"/>
  <c r="Z75" s="1"/>
  <c r="AA75" l="1"/>
  <c r="AC75"/>
  <c r="AB75"/>
  <c r="M95"/>
  <c r="Q95" s="1"/>
  <c r="N95"/>
  <c r="O95"/>
  <c r="F80" i="1"/>
  <c r="H80"/>
  <c r="AE74" i="7"/>
  <c r="W93"/>
  <c r="S94" s="1"/>
  <c r="Q94"/>
  <c r="F75"/>
  <c r="G80" i="1"/>
  <c r="I80" l="1"/>
  <c r="B81" s="1"/>
  <c r="E81"/>
  <c r="V94" i="7"/>
  <c r="U94"/>
  <c r="AJ74"/>
  <c r="AI74"/>
  <c r="J80" i="1"/>
  <c r="L14"/>
  <c r="M14"/>
  <c r="P95" i="7"/>
  <c r="L96" s="1"/>
  <c r="G75"/>
  <c r="H75" s="1"/>
  <c r="AE75"/>
  <c r="T94"/>
  <c r="X94" s="1"/>
  <c r="AD75"/>
  <c r="Z76" s="1"/>
  <c r="AB76"/>
  <c r="AB77" l="1"/>
  <c r="I75"/>
  <c r="B76" s="1"/>
  <c r="E76"/>
  <c r="AA76"/>
  <c r="AC76"/>
  <c r="AD76" s="1"/>
  <c r="Z77" s="1"/>
  <c r="M96"/>
  <c r="N96"/>
  <c r="O96"/>
  <c r="AK74"/>
  <c r="AG75" s="1"/>
  <c r="AJ75" s="1"/>
  <c r="AL74"/>
  <c r="N14" i="1"/>
  <c r="W94" i="7"/>
  <c r="S95" s="1"/>
  <c r="U95"/>
  <c r="F81" i="1"/>
  <c r="J75" i="7"/>
  <c r="AA77" l="1"/>
  <c r="AC77"/>
  <c r="T95"/>
  <c r="V95"/>
  <c r="W95" s="1"/>
  <c r="S96" s="1"/>
  <c r="F76"/>
  <c r="Q96"/>
  <c r="AI75"/>
  <c r="AK75" s="1"/>
  <c r="G81" i="1"/>
  <c r="P96" i="7"/>
  <c r="L97" s="1"/>
  <c r="AE76"/>
  <c r="AG76"/>
  <c r="AH75"/>
  <c r="AL75" s="1"/>
  <c r="AD77"/>
  <c r="Z78" s="1"/>
  <c r="AB78"/>
  <c r="AA78" l="1"/>
  <c r="AC78"/>
  <c r="T96"/>
  <c r="AD78"/>
  <c r="Z79" s="1"/>
  <c r="AB79"/>
  <c r="U96"/>
  <c r="W96" s="1"/>
  <c r="S97" s="1"/>
  <c r="V96"/>
  <c r="AH76"/>
  <c r="M97"/>
  <c r="N97"/>
  <c r="O97"/>
  <c r="X95"/>
  <c r="G76"/>
  <c r="H76" s="1"/>
  <c r="AE77"/>
  <c r="H81" i="1"/>
  <c r="T97" i="7" l="1"/>
  <c r="AA79"/>
  <c r="AC79"/>
  <c r="I81" i="1"/>
  <c r="B82" s="1"/>
  <c r="E82"/>
  <c r="I76" i="7"/>
  <c r="B77" s="1"/>
  <c r="E77" s="1"/>
  <c r="AD79"/>
  <c r="Z80" s="1"/>
  <c r="AB80"/>
  <c r="Q97"/>
  <c r="AJ76"/>
  <c r="AL76" s="1"/>
  <c r="P97"/>
  <c r="L98" s="1"/>
  <c r="AI76"/>
  <c r="AE78"/>
  <c r="J76"/>
  <c r="J81" i="1"/>
  <c r="X96" i="7"/>
  <c r="AA80" l="1"/>
  <c r="Z81"/>
  <c r="AC80"/>
  <c r="AD80"/>
  <c r="AB81"/>
  <c r="M98"/>
  <c r="N98"/>
  <c r="P98" s="1"/>
  <c r="O98"/>
  <c r="L99"/>
  <c r="U97"/>
  <c r="V97"/>
  <c r="X97" s="1"/>
  <c r="AK76"/>
  <c r="AG77" s="1"/>
  <c r="AE79"/>
  <c r="F77"/>
  <c r="F82" i="1"/>
  <c r="AH77" i="7" l="1"/>
  <c r="M99"/>
  <c r="N99"/>
  <c r="P99" s="1"/>
  <c r="O99"/>
  <c r="L100"/>
  <c r="G82" i="1"/>
  <c r="W97" i="7"/>
  <c r="S98" s="1"/>
  <c r="Q98"/>
  <c r="AE80"/>
  <c r="AB82"/>
  <c r="AA81"/>
  <c r="AC81"/>
  <c r="AD81" s="1"/>
  <c r="Z82" s="1"/>
  <c r="G77"/>
  <c r="H77" s="1"/>
  <c r="AA82" l="1"/>
  <c r="AC82"/>
  <c r="I77"/>
  <c r="B78" s="1"/>
  <c r="E78" s="1"/>
  <c r="AD82"/>
  <c r="Z83" s="1"/>
  <c r="AB83"/>
  <c r="T98"/>
  <c r="U98"/>
  <c r="W98" s="1"/>
  <c r="S99" s="1"/>
  <c r="V98"/>
  <c r="H82" i="1"/>
  <c r="J77" i="7"/>
  <c r="AE81"/>
  <c r="J82" i="1"/>
  <c r="Q99" i="7"/>
  <c r="AI77"/>
  <c r="M100"/>
  <c r="N100"/>
  <c r="P100" s="1"/>
  <c r="O100"/>
  <c r="L101"/>
  <c r="AJ77"/>
  <c r="AL77"/>
  <c r="AA83" l="1"/>
  <c r="AC83"/>
  <c r="T99"/>
  <c r="M101"/>
  <c r="N101"/>
  <c r="P101" s="1"/>
  <c r="O101"/>
  <c r="L102"/>
  <c r="AK77"/>
  <c r="AG78" s="1"/>
  <c r="I82" i="1"/>
  <c r="B83" s="1"/>
  <c r="E83"/>
  <c r="AD83" i="7"/>
  <c r="Z84" s="1"/>
  <c r="AB84"/>
  <c r="Q100"/>
  <c r="AE82"/>
  <c r="V99"/>
  <c r="U99"/>
  <c r="F78"/>
  <c r="X98"/>
  <c r="AA84" l="1"/>
  <c r="Z85"/>
  <c r="AC84"/>
  <c r="U100"/>
  <c r="AD84"/>
  <c r="AB85"/>
  <c r="W99"/>
  <c r="S100" s="1"/>
  <c r="Q101"/>
  <c r="AE83"/>
  <c r="F83" i="1"/>
  <c r="AH78" i="7"/>
  <c r="AJ78"/>
  <c r="M102"/>
  <c r="N102"/>
  <c r="P102" s="1"/>
  <c r="O102"/>
  <c r="L103"/>
  <c r="G78"/>
  <c r="H78" s="1"/>
  <c r="X99"/>
  <c r="M103" l="1"/>
  <c r="N103"/>
  <c r="P103" s="1"/>
  <c r="O103"/>
  <c r="L104"/>
  <c r="U101"/>
  <c r="AB86"/>
  <c r="I78"/>
  <c r="B79" s="1"/>
  <c r="E79" s="1"/>
  <c r="Q102"/>
  <c r="G83" i="1"/>
  <c r="J78" i="7"/>
  <c r="W100"/>
  <c r="S101" s="1"/>
  <c r="AE84"/>
  <c r="T100"/>
  <c r="X100" s="1"/>
  <c r="AA85"/>
  <c r="AC85"/>
  <c r="AD85" s="1"/>
  <c r="Z86" s="1"/>
  <c r="V100"/>
  <c r="AI78"/>
  <c r="AL78" s="1"/>
  <c r="T101" l="1"/>
  <c r="V101"/>
  <c r="AA86"/>
  <c r="AC86"/>
  <c r="AD86" s="1"/>
  <c r="Z87" s="1"/>
  <c r="H83" i="1"/>
  <c r="AB87" i="7"/>
  <c r="Q103"/>
  <c r="AK78"/>
  <c r="AG79" s="1"/>
  <c r="U102"/>
  <c r="F79"/>
  <c r="M104"/>
  <c r="N104"/>
  <c r="P104" s="1"/>
  <c r="O104"/>
  <c r="L105"/>
  <c r="AE85"/>
  <c r="J83" i="1"/>
  <c r="W101" i="7"/>
  <c r="S102" s="1"/>
  <c r="AA87" l="1"/>
  <c r="AC87"/>
  <c r="T102"/>
  <c r="V102"/>
  <c r="M105"/>
  <c r="N105"/>
  <c r="P105" s="1"/>
  <c r="O105"/>
  <c r="L106"/>
  <c r="U103"/>
  <c r="AH79"/>
  <c r="Q104"/>
  <c r="W102"/>
  <c r="S103" s="1"/>
  <c r="G79"/>
  <c r="X101"/>
  <c r="AD87"/>
  <c r="Z88" s="1"/>
  <c r="AB88"/>
  <c r="I83" i="1"/>
  <c r="B84" s="1"/>
  <c r="E84"/>
  <c r="AE86" i="7"/>
  <c r="T103" l="1"/>
  <c r="V103"/>
  <c r="AA88"/>
  <c r="AC88"/>
  <c r="AD88" s="1"/>
  <c r="Z89" s="1"/>
  <c r="AB89"/>
  <c r="F84" i="1"/>
  <c r="H84"/>
  <c r="AI79" i="7"/>
  <c r="H79"/>
  <c r="U104"/>
  <c r="G84" i="1"/>
  <c r="W103" i="7"/>
  <c r="S104" s="1"/>
  <c r="Q105"/>
  <c r="AE87"/>
  <c r="M106"/>
  <c r="N106"/>
  <c r="O106"/>
  <c r="X102"/>
  <c r="T104" l="1"/>
  <c r="V104"/>
  <c r="AA89"/>
  <c r="AC89"/>
  <c r="U105"/>
  <c r="I84" i="1"/>
  <c r="B85" s="1"/>
  <c r="E85"/>
  <c r="I79" i="7"/>
  <c r="B80" s="1"/>
  <c r="E80"/>
  <c r="AJ79"/>
  <c r="AL79" s="1"/>
  <c r="J79"/>
  <c r="J84" i="1"/>
  <c r="Q106" i="7"/>
  <c r="P106"/>
  <c r="L107" s="1"/>
  <c r="W104"/>
  <c r="S105" s="1"/>
  <c r="X103"/>
  <c r="AD89"/>
  <c r="Z90" s="1"/>
  <c r="AB90"/>
  <c r="AE88"/>
  <c r="AA90" l="1"/>
  <c r="Z91"/>
  <c r="AC90"/>
  <c r="T105"/>
  <c r="V105"/>
  <c r="AD90"/>
  <c r="AB91"/>
  <c r="U106"/>
  <c r="F80"/>
  <c r="F85" i="1"/>
  <c r="G85" s="1"/>
  <c r="H85" s="1"/>
  <c r="G80" i="7"/>
  <c r="H80" s="1"/>
  <c r="AK79"/>
  <c r="AG80" s="1"/>
  <c r="X104"/>
  <c r="N107"/>
  <c r="M107"/>
  <c r="O107"/>
  <c r="W105"/>
  <c r="S106" s="1"/>
  <c r="AE89"/>
  <c r="I85" i="1" l="1"/>
  <c r="B86" s="1"/>
  <c r="E86"/>
  <c r="T106" i="7"/>
  <c r="X106" s="1"/>
  <c r="S107"/>
  <c r="V106"/>
  <c r="I80"/>
  <c r="B81" s="1"/>
  <c r="E81" s="1"/>
  <c r="AH80"/>
  <c r="AJ80"/>
  <c r="AI80"/>
  <c r="Q107"/>
  <c r="P107"/>
  <c r="L108" s="1"/>
  <c r="J80"/>
  <c r="W106"/>
  <c r="AE90"/>
  <c r="J85" i="1"/>
  <c r="AB92" i="7"/>
  <c r="AA91"/>
  <c r="AC91"/>
  <c r="AD91" s="1"/>
  <c r="Z92" s="1"/>
  <c r="X105"/>
  <c r="AA92" l="1"/>
  <c r="AC92"/>
  <c r="T107"/>
  <c r="N108"/>
  <c r="M108"/>
  <c r="O108"/>
  <c r="AK80"/>
  <c r="AG81" s="1"/>
  <c r="F86" i="1"/>
  <c r="H86"/>
  <c r="AE91" i="7"/>
  <c r="AL80"/>
  <c r="AD92"/>
  <c r="Z93" s="1"/>
  <c r="AB93"/>
  <c r="V107"/>
  <c r="U107"/>
  <c r="F81"/>
  <c r="G86" i="1"/>
  <c r="AA93" i="7" l="1"/>
  <c r="AC93"/>
  <c r="AD93"/>
  <c r="Z94" s="1"/>
  <c r="AB94"/>
  <c r="AH81"/>
  <c r="W107"/>
  <c r="S108" s="1"/>
  <c r="J86" i="1"/>
  <c r="Q108" i="7"/>
  <c r="P108"/>
  <c r="L109" s="1"/>
  <c r="X107"/>
  <c r="AE92"/>
  <c r="I86" i="1"/>
  <c r="B87" s="1"/>
  <c r="E87"/>
  <c r="G81" i="7"/>
  <c r="AA94" l="1"/>
  <c r="AC94"/>
  <c r="AI81"/>
  <c r="H81"/>
  <c r="N109"/>
  <c r="P109" s="1"/>
  <c r="L110" s="1"/>
  <c r="M109"/>
  <c r="Q109" s="1"/>
  <c r="O109"/>
  <c r="F87" i="1"/>
  <c r="V108" i="7"/>
  <c r="U108"/>
  <c r="T108"/>
  <c r="X108" s="1"/>
  <c r="AD94"/>
  <c r="Z95" s="1"/>
  <c r="AB95"/>
  <c r="G87" i="1"/>
  <c r="H87" s="1"/>
  <c r="J81" i="7"/>
  <c r="AE93"/>
  <c r="I87" i="1" l="1"/>
  <c r="B88" s="1"/>
  <c r="E88"/>
  <c r="AA95" i="7"/>
  <c r="AC95"/>
  <c r="N110"/>
  <c r="P110" s="1"/>
  <c r="L111" s="1"/>
  <c r="M110"/>
  <c r="Q110" s="1"/>
  <c r="U110" s="1"/>
  <c r="O110"/>
  <c r="AD95"/>
  <c r="Z96" s="1"/>
  <c r="AB96"/>
  <c r="I81"/>
  <c r="B82" s="1"/>
  <c r="AJ81"/>
  <c r="AL81" s="1"/>
  <c r="W108"/>
  <c r="S109" s="1"/>
  <c r="J87" i="1"/>
  <c r="U109" i="7"/>
  <c r="AE94"/>
  <c r="AK81"/>
  <c r="AG82" s="1"/>
  <c r="AA96" l="1"/>
  <c r="Z97"/>
  <c r="AC96"/>
  <c r="N111"/>
  <c r="P111" s="1"/>
  <c r="L112" s="1"/>
  <c r="M111"/>
  <c r="Q111" s="1"/>
  <c r="O111"/>
  <c r="AH82"/>
  <c r="T109"/>
  <c r="X109" s="1"/>
  <c r="F82"/>
  <c r="AD96"/>
  <c r="AB97"/>
  <c r="F88" i="1"/>
  <c r="H88"/>
  <c r="W109" i="7"/>
  <c r="S110" s="1"/>
  <c r="V109"/>
  <c r="E82"/>
  <c r="G82" s="1"/>
  <c r="H82" s="1"/>
  <c r="AE95"/>
  <c r="G88" i="1"/>
  <c r="T110" i="7" l="1"/>
  <c r="S111"/>
  <c r="V111" s="1"/>
  <c r="V110"/>
  <c r="W110" s="1"/>
  <c r="N112"/>
  <c r="P112" s="1"/>
  <c r="L113" s="1"/>
  <c r="M112"/>
  <c r="Q112" s="1"/>
  <c r="O112"/>
  <c r="I82"/>
  <c r="B83" s="1"/>
  <c r="E83" s="1"/>
  <c r="AJ82"/>
  <c r="I88" i="1"/>
  <c r="B89" s="1"/>
  <c r="E89"/>
  <c r="J82" i="7"/>
  <c r="AI82"/>
  <c r="J88" i="1"/>
  <c r="U111" i="7"/>
  <c r="AE96"/>
  <c r="AB98"/>
  <c r="AA97"/>
  <c r="AC97"/>
  <c r="AD97" s="1"/>
  <c r="Z98" s="1"/>
  <c r="M113" l="1"/>
  <c r="N113"/>
  <c r="P113" s="1"/>
  <c r="L114" s="1"/>
  <c r="O113"/>
  <c r="AA98"/>
  <c r="Z99"/>
  <c r="AC98"/>
  <c r="AK82"/>
  <c r="AG83" s="1"/>
  <c r="AD98"/>
  <c r="AB99"/>
  <c r="F89" i="1"/>
  <c r="H89"/>
  <c r="AE97" i="7"/>
  <c r="W111"/>
  <c r="AL82"/>
  <c r="U112"/>
  <c r="X110"/>
  <c r="F83"/>
  <c r="T111"/>
  <c r="X111" s="1"/>
  <c r="S112"/>
  <c r="V112" s="1"/>
  <c r="G89" i="1"/>
  <c r="M114" i="7" l="1"/>
  <c r="N114"/>
  <c r="P114" s="1"/>
  <c r="L115" s="1"/>
  <c r="O114"/>
  <c r="AH83"/>
  <c r="W112"/>
  <c r="J89" i="1"/>
  <c r="AE98" i="7"/>
  <c r="Q113"/>
  <c r="T112"/>
  <c r="X112" s="1"/>
  <c r="S113"/>
  <c r="I89" i="1"/>
  <c r="B90" s="1"/>
  <c r="E90"/>
  <c r="AB100" i="7"/>
  <c r="AA99"/>
  <c r="AC99"/>
  <c r="AD99" s="1"/>
  <c r="Z100" s="1"/>
  <c r="G83"/>
  <c r="M115" l="1"/>
  <c r="N115"/>
  <c r="P115" s="1"/>
  <c r="L116" s="1"/>
  <c r="O115"/>
  <c r="AA100"/>
  <c r="AC100"/>
  <c r="AD100"/>
  <c r="Z101" s="1"/>
  <c r="AB101"/>
  <c r="T113"/>
  <c r="X113" s="1"/>
  <c r="U113"/>
  <c r="W113" s="1"/>
  <c r="S114" s="1"/>
  <c r="V113"/>
  <c r="AI83"/>
  <c r="H83"/>
  <c r="F90" i="1"/>
  <c r="AE99" i="7"/>
  <c r="Q114"/>
  <c r="G90" i="1"/>
  <c r="H90" s="1"/>
  <c r="J83" i="7"/>
  <c r="I90" i="1" l="1"/>
  <c r="B91" s="1"/>
  <c r="E91"/>
  <c r="AA101" i="7"/>
  <c r="Z102"/>
  <c r="AC101"/>
  <c r="T114"/>
  <c r="M116"/>
  <c r="N116"/>
  <c r="O116"/>
  <c r="U114"/>
  <c r="W114" s="1"/>
  <c r="S115" s="1"/>
  <c r="V114"/>
  <c r="I83"/>
  <c r="B84" s="1"/>
  <c r="AJ83"/>
  <c r="AL83" s="1"/>
  <c r="AD101"/>
  <c r="AB102"/>
  <c r="AE100"/>
  <c r="Q115"/>
  <c r="J90" i="1"/>
  <c r="T115" i="7" l="1"/>
  <c r="AB103"/>
  <c r="F84"/>
  <c r="U115"/>
  <c r="V115"/>
  <c r="F91" i="1"/>
  <c r="AK83" i="7"/>
  <c r="AG84" s="1"/>
  <c r="Q116"/>
  <c r="X114"/>
  <c r="E84"/>
  <c r="P116"/>
  <c r="L117" s="1"/>
  <c r="AE101"/>
  <c r="AA102"/>
  <c r="AC102"/>
  <c r="AD102" s="1"/>
  <c r="Z103" s="1"/>
  <c r="G91" i="1"/>
  <c r="H91" s="1"/>
  <c r="I91" l="1"/>
  <c r="B92" s="1"/>
  <c r="E92"/>
  <c r="AA103" i="7"/>
  <c r="Z104"/>
  <c r="AC103"/>
  <c r="U116"/>
  <c r="AD103"/>
  <c r="AB104"/>
  <c r="AE102"/>
  <c r="G84"/>
  <c r="H84" s="1"/>
  <c r="J91" i="1"/>
  <c r="W115" i="7"/>
  <c r="S116" s="1"/>
  <c r="X115"/>
  <c r="M117"/>
  <c r="Q117" s="1"/>
  <c r="N117"/>
  <c r="O117"/>
  <c r="AH84"/>
  <c r="AJ84"/>
  <c r="AI84"/>
  <c r="J84"/>
  <c r="AB105" l="1"/>
  <c r="AK84"/>
  <c r="AG85" s="1"/>
  <c r="T116"/>
  <c r="I84"/>
  <c r="B85" s="1"/>
  <c r="E85"/>
  <c r="F92" i="1"/>
  <c r="H92"/>
  <c r="AL84" i="7"/>
  <c r="U117"/>
  <c r="P117"/>
  <c r="L118" s="1"/>
  <c r="V116"/>
  <c r="W116" s="1"/>
  <c r="S117" s="1"/>
  <c r="AE103"/>
  <c r="AA104"/>
  <c r="AC104"/>
  <c r="AD104" s="1"/>
  <c r="Z105" s="1"/>
  <c r="G92" i="1"/>
  <c r="T117" i="7" l="1"/>
  <c r="V117"/>
  <c r="AA105"/>
  <c r="AC105"/>
  <c r="I92" i="1"/>
  <c r="B93" s="1"/>
  <c r="E93"/>
  <c r="M118" i="7"/>
  <c r="N118"/>
  <c r="O118"/>
  <c r="J92" i="1"/>
  <c r="L15"/>
  <c r="F85" i="7"/>
  <c r="AH85"/>
  <c r="AD105"/>
  <c r="Z106" s="1"/>
  <c r="AB106"/>
  <c r="AE104"/>
  <c r="W117"/>
  <c r="S118" s="1"/>
  <c r="M15" i="1"/>
  <c r="X116" i="7"/>
  <c r="G85"/>
  <c r="AI85" s="1"/>
  <c r="AA106" l="1"/>
  <c r="Z107"/>
  <c r="AC106"/>
  <c r="T118"/>
  <c r="AD106"/>
  <c r="AB107"/>
  <c r="N15" i="1"/>
  <c r="P118" i="7"/>
  <c r="L119" s="1"/>
  <c r="G93" i="1"/>
  <c r="X117" i="7"/>
  <c r="F93" i="1"/>
  <c r="H93"/>
  <c r="H85" i="7"/>
  <c r="Q118"/>
  <c r="AE105"/>
  <c r="V118" l="1"/>
  <c r="U118"/>
  <c r="W118" s="1"/>
  <c r="S119" s="1"/>
  <c r="AB108"/>
  <c r="I85"/>
  <c r="B86" s="1"/>
  <c r="E86" s="1"/>
  <c r="AJ85"/>
  <c r="J93" i="1"/>
  <c r="M119" i="7"/>
  <c r="N119"/>
  <c r="P119" s="1"/>
  <c r="L120" s="1"/>
  <c r="O119"/>
  <c r="J85"/>
  <c r="AE106"/>
  <c r="I93" i="1"/>
  <c r="B94" s="1"/>
  <c r="E94"/>
  <c r="AA107" i="7"/>
  <c r="AC107"/>
  <c r="AD107" s="1"/>
  <c r="Z108" s="1"/>
  <c r="X118"/>
  <c r="AA108" l="1"/>
  <c r="AC108"/>
  <c r="M120"/>
  <c r="N120"/>
  <c r="O120"/>
  <c r="AD108"/>
  <c r="Z109" s="1"/>
  <c r="AB109"/>
  <c r="AE107"/>
  <c r="G94" i="1"/>
  <c r="Q119" i="7"/>
  <c r="F94" i="1"/>
  <c r="H94"/>
  <c r="AK85" i="7"/>
  <c r="AG86" s="1"/>
  <c r="AL85"/>
  <c r="F86"/>
  <c r="T119"/>
  <c r="AA109" l="1"/>
  <c r="AC109"/>
  <c r="AH86"/>
  <c r="J94" i="1"/>
  <c r="V119" i="7"/>
  <c r="U119"/>
  <c r="AD109"/>
  <c r="Z110" s="1"/>
  <c r="AB110"/>
  <c r="X119"/>
  <c r="P120"/>
  <c r="L121" s="1"/>
  <c r="AE108"/>
  <c r="I94" i="1"/>
  <c r="B95" s="1"/>
  <c r="E95"/>
  <c r="G86" i="7"/>
  <c r="H86" s="1"/>
  <c r="Q120"/>
  <c r="AA110" l="1"/>
  <c r="AC110"/>
  <c r="I86"/>
  <c r="B87" s="1"/>
  <c r="E87" s="1"/>
  <c r="V120"/>
  <c r="U120"/>
  <c r="F95" i="1"/>
  <c r="G95" s="1"/>
  <c r="M121" i="7"/>
  <c r="N121"/>
  <c r="P121" s="1"/>
  <c r="L122" s="1"/>
  <c r="O121"/>
  <c r="AD110"/>
  <c r="Z111" s="1"/>
  <c r="AB111"/>
  <c r="J86"/>
  <c r="W119"/>
  <c r="S120" s="1"/>
  <c r="AI86"/>
  <c r="AE109"/>
  <c r="AJ86"/>
  <c r="AA111" l="1"/>
  <c r="AC111"/>
  <c r="M122"/>
  <c r="N122"/>
  <c r="O122"/>
  <c r="H95" i="1"/>
  <c r="AK86" i="7"/>
  <c r="AG87" s="1"/>
  <c r="T120"/>
  <c r="X120" s="1"/>
  <c r="AL86"/>
  <c r="Q121"/>
  <c r="W120"/>
  <c r="S121" s="1"/>
  <c r="AE110"/>
  <c r="AD111"/>
  <c r="Z112" s="1"/>
  <c r="AB112"/>
  <c r="J95" i="1"/>
  <c r="F87" i="7"/>
  <c r="AA112" l="1"/>
  <c r="AC112"/>
  <c r="T121"/>
  <c r="AD112"/>
  <c r="Z113" s="1"/>
  <c r="AB113"/>
  <c r="V121"/>
  <c r="U121"/>
  <c r="AH87"/>
  <c r="P122"/>
  <c r="L123" s="1"/>
  <c r="AE111"/>
  <c r="I95" i="1"/>
  <c r="B96" s="1"/>
  <c r="E96"/>
  <c r="G87" i="7"/>
  <c r="Q122"/>
  <c r="AA113" l="1"/>
  <c r="AC113"/>
  <c r="V122"/>
  <c r="U122"/>
  <c r="AI87"/>
  <c r="H87"/>
  <c r="F96" i="1"/>
  <c r="AD113" i="7"/>
  <c r="Z114" s="1"/>
  <c r="AB114"/>
  <c r="J87"/>
  <c r="W121"/>
  <c r="S122" s="1"/>
  <c r="AE112"/>
  <c r="M123"/>
  <c r="N123"/>
  <c r="P123" s="1"/>
  <c r="L124" s="1"/>
  <c r="O123"/>
  <c r="X121"/>
  <c r="M124" l="1"/>
  <c r="N124"/>
  <c r="P124" s="1"/>
  <c r="L125" s="1"/>
  <c r="O124"/>
  <c r="AA114"/>
  <c r="AC114"/>
  <c r="T122"/>
  <c r="X122" s="1"/>
  <c r="S123"/>
  <c r="I87"/>
  <c r="B88" s="1"/>
  <c r="E88"/>
  <c r="AJ87"/>
  <c r="AL87" s="1"/>
  <c r="G96" i="1"/>
  <c r="H96" s="1"/>
  <c r="Q123" i="7"/>
  <c r="W122"/>
  <c r="AE113"/>
  <c r="AD114"/>
  <c r="Z115" s="1"/>
  <c r="AB115"/>
  <c r="AK87"/>
  <c r="AG88" s="1"/>
  <c r="M125" l="1"/>
  <c r="N125"/>
  <c r="P125" s="1"/>
  <c r="L126" s="1"/>
  <c r="O125"/>
  <c r="Z116"/>
  <c r="AA115"/>
  <c r="AC115"/>
  <c r="AH88"/>
  <c r="U123"/>
  <c r="V123"/>
  <c r="F88"/>
  <c r="G88"/>
  <c r="AI88" s="1"/>
  <c r="AE114"/>
  <c r="Q124"/>
  <c r="AD115"/>
  <c r="AB116"/>
  <c r="I96" i="1"/>
  <c r="B97" s="1"/>
  <c r="E97"/>
  <c r="T123" i="7"/>
  <c r="J96" i="1"/>
  <c r="M126" i="7" l="1"/>
  <c r="N126"/>
  <c r="P126" s="1"/>
  <c r="L127" s="1"/>
  <c r="O126"/>
  <c r="AB117"/>
  <c r="F97" i="1"/>
  <c r="H97"/>
  <c r="X123" i="7"/>
  <c r="H88"/>
  <c r="J88" s="1"/>
  <c r="W123"/>
  <c r="S124" s="1"/>
  <c r="AE115"/>
  <c r="Q125"/>
  <c r="U124"/>
  <c r="AA116"/>
  <c r="AC116"/>
  <c r="AD116" s="1"/>
  <c r="Z117" s="1"/>
  <c r="G97" i="1"/>
  <c r="AA117" i="7" l="1"/>
  <c r="AC117"/>
  <c r="M127"/>
  <c r="N127"/>
  <c r="O127"/>
  <c r="T124"/>
  <c r="I97" i="1"/>
  <c r="B98" s="1"/>
  <c r="E98"/>
  <c r="AD117" i="7"/>
  <c r="Z118" s="1"/>
  <c r="AB118"/>
  <c r="U125"/>
  <c r="J97" i="1"/>
  <c r="AE116" i="7"/>
  <c r="V124"/>
  <c r="Q126"/>
  <c r="I88"/>
  <c r="B89" s="1"/>
  <c r="E89"/>
  <c r="AJ88"/>
  <c r="W124"/>
  <c r="S125" s="1"/>
  <c r="T125" l="1"/>
  <c r="V125"/>
  <c r="AA118"/>
  <c r="AC118"/>
  <c r="AK88"/>
  <c r="AG89" s="1"/>
  <c r="AL88"/>
  <c r="F89"/>
  <c r="AD118"/>
  <c r="Z119" s="1"/>
  <c r="AB119"/>
  <c r="G89"/>
  <c r="H89" s="1"/>
  <c r="P127"/>
  <c r="L128" s="1"/>
  <c r="AE117"/>
  <c r="U126"/>
  <c r="F98" i="1"/>
  <c r="W125" i="7"/>
  <c r="S126" s="1"/>
  <c r="X124"/>
  <c r="Q127"/>
  <c r="I89" l="1"/>
  <c r="B90" s="1"/>
  <c r="E90"/>
  <c r="Z120"/>
  <c r="AA119"/>
  <c r="AC119"/>
  <c r="T126"/>
  <c r="X126" s="1"/>
  <c r="V126"/>
  <c r="W126" s="1"/>
  <c r="S127" s="1"/>
  <c r="U127"/>
  <c r="L129"/>
  <c r="M128"/>
  <c r="N128"/>
  <c r="P128" s="1"/>
  <c r="O128"/>
  <c r="AD119"/>
  <c r="AB120"/>
  <c r="AH89"/>
  <c r="AJ89"/>
  <c r="AI89"/>
  <c r="G98" i="1"/>
  <c r="H98" s="1"/>
  <c r="J89" i="7"/>
  <c r="X125"/>
  <c r="AE118"/>
  <c r="T127" l="1"/>
  <c r="S128"/>
  <c r="V127"/>
  <c r="AK89"/>
  <c r="AG90" s="1"/>
  <c r="AB121"/>
  <c r="F90"/>
  <c r="W127"/>
  <c r="J98" i="1"/>
  <c r="Q128" i="7"/>
  <c r="AE119"/>
  <c r="I98" i="1"/>
  <c r="B99" s="1"/>
  <c r="E99"/>
  <c r="M129" i="7"/>
  <c r="Q129" s="1"/>
  <c r="N129"/>
  <c r="O129"/>
  <c r="AA120"/>
  <c r="AC120"/>
  <c r="AD120" s="1"/>
  <c r="Z121" s="1"/>
  <c r="AL89"/>
  <c r="G90"/>
  <c r="AI90" s="1"/>
  <c r="AA121" l="1"/>
  <c r="AC121"/>
  <c r="F99" i="1"/>
  <c r="AH90" i="7"/>
  <c r="AE120"/>
  <c r="U129"/>
  <c r="P129"/>
  <c r="L130" s="1"/>
  <c r="G99" i="1"/>
  <c r="H99" s="1"/>
  <c r="X127" i="7"/>
  <c r="V128"/>
  <c r="U128"/>
  <c r="AD121"/>
  <c r="Z122" s="1"/>
  <c r="AB122"/>
  <c r="T128"/>
  <c r="X128" s="1"/>
  <c r="H90"/>
  <c r="Z123" l="1"/>
  <c r="AA122"/>
  <c r="AC122"/>
  <c r="I99" i="1"/>
  <c r="B100" s="1"/>
  <c r="E100"/>
  <c r="I90" i="7"/>
  <c r="B91" s="1"/>
  <c r="E91"/>
  <c r="AD122"/>
  <c r="AB123"/>
  <c r="M130"/>
  <c r="N130"/>
  <c r="P130" s="1"/>
  <c r="L131" s="1"/>
  <c r="O130"/>
  <c r="AJ90"/>
  <c r="AK90" s="1"/>
  <c r="AG91" s="1"/>
  <c r="J90"/>
  <c r="W128"/>
  <c r="S129" s="1"/>
  <c r="AL90"/>
  <c r="J99" i="1"/>
  <c r="AE121" i="7"/>
  <c r="M131" l="1"/>
  <c r="N131"/>
  <c r="P131" s="1"/>
  <c r="L132" s="1"/>
  <c r="O131"/>
  <c r="AB124"/>
  <c r="T129"/>
  <c r="S130"/>
  <c r="V129"/>
  <c r="W129" s="1"/>
  <c r="AH91"/>
  <c r="F91"/>
  <c r="Q130"/>
  <c r="AE122"/>
  <c r="F100" i="1"/>
  <c r="AA123" i="7"/>
  <c r="AC123"/>
  <c r="AD123" s="1"/>
  <c r="Z124" s="1"/>
  <c r="G91"/>
  <c r="AI91" s="1"/>
  <c r="AA124" l="1"/>
  <c r="AC124"/>
  <c r="M132"/>
  <c r="N132"/>
  <c r="O132"/>
  <c r="T130"/>
  <c r="U130"/>
  <c r="W130" s="1"/>
  <c r="S131" s="1"/>
  <c r="V130"/>
  <c r="G100" i="1"/>
  <c r="H100" s="1"/>
  <c r="H91" i="7"/>
  <c r="AE123"/>
  <c r="X129"/>
  <c r="Q131"/>
  <c r="AD124"/>
  <c r="Z125" s="1"/>
  <c r="AB125"/>
  <c r="J91"/>
  <c r="Z126" l="1"/>
  <c r="AA125"/>
  <c r="AC125"/>
  <c r="T131"/>
  <c r="AD125"/>
  <c r="AB126"/>
  <c r="U131"/>
  <c r="V131"/>
  <c r="I91"/>
  <c r="B92" s="1"/>
  <c r="E92"/>
  <c r="AJ91"/>
  <c r="J100" i="1"/>
  <c r="P132" i="7"/>
  <c r="L133" s="1"/>
  <c r="AE124"/>
  <c r="I100" i="1"/>
  <c r="B101" s="1"/>
  <c r="E101"/>
  <c r="X130" i="7"/>
  <c r="Q132"/>
  <c r="U132" l="1"/>
  <c r="F101" i="1"/>
  <c r="M133" i="7"/>
  <c r="N133"/>
  <c r="P133" s="1"/>
  <c r="L134" s="1"/>
  <c r="O133"/>
  <c r="AK91"/>
  <c r="AG92" s="1"/>
  <c r="AL91"/>
  <c r="F92"/>
  <c r="G101" i="1"/>
  <c r="H101" s="1"/>
  <c r="W131" i="7"/>
  <c r="S132" s="1"/>
  <c r="AE125"/>
  <c r="AB127"/>
  <c r="AA126"/>
  <c r="AC126"/>
  <c r="AD126" s="1"/>
  <c r="Z127" s="1"/>
  <c r="G92"/>
  <c r="H92" s="1"/>
  <c r="X131"/>
  <c r="AA127" l="1"/>
  <c r="AC127"/>
  <c r="M134"/>
  <c r="N134"/>
  <c r="O134"/>
  <c r="I92"/>
  <c r="B93" s="1"/>
  <c r="E93" s="1"/>
  <c r="I101" i="1"/>
  <c r="B102" s="1"/>
  <c r="E102"/>
  <c r="T132" i="7"/>
  <c r="AH92"/>
  <c r="AJ92"/>
  <c r="AI92"/>
  <c r="AE126"/>
  <c r="J92"/>
  <c r="Q133"/>
  <c r="V132"/>
  <c r="AD127"/>
  <c r="Z128" s="1"/>
  <c r="AB128"/>
  <c r="J101" i="1"/>
  <c r="W132" i="7"/>
  <c r="S133" s="1"/>
  <c r="AA128" l="1"/>
  <c r="AC128"/>
  <c r="T133"/>
  <c r="U133"/>
  <c r="V133"/>
  <c r="AK92"/>
  <c r="AG93" s="1"/>
  <c r="AL92"/>
  <c r="G102" i="1"/>
  <c r="P134" i="7"/>
  <c r="L135" s="1"/>
  <c r="AE127"/>
  <c r="AD128"/>
  <c r="Z129" s="1"/>
  <c r="AB129"/>
  <c r="F102" i="1"/>
  <c r="H102"/>
  <c r="F93" i="7"/>
  <c r="X132"/>
  <c r="Q134"/>
  <c r="AA129" l="1"/>
  <c r="AC129"/>
  <c r="I102" i="1"/>
  <c r="B103" s="1"/>
  <c r="E103"/>
  <c r="U134" i="7"/>
  <c r="M135"/>
  <c r="N135"/>
  <c r="P135" s="1"/>
  <c r="L136" s="1"/>
  <c r="O135"/>
  <c r="J102" i="1"/>
  <c r="W133" i="7"/>
  <c r="S134" s="1"/>
  <c r="X133"/>
  <c r="AE128"/>
  <c r="AD129"/>
  <c r="Z130" s="1"/>
  <c r="AB130"/>
  <c r="AH93"/>
  <c r="G93"/>
  <c r="H93" s="1"/>
  <c r="AA130" l="1"/>
  <c r="AC130"/>
  <c r="M136"/>
  <c r="N136"/>
  <c r="O136"/>
  <c r="I93"/>
  <c r="B94" s="1"/>
  <c r="E94" s="1"/>
  <c r="T134"/>
  <c r="F103" i="1"/>
  <c r="H103"/>
  <c r="AJ93" i="7"/>
  <c r="Q135"/>
  <c r="V134"/>
  <c r="W134" s="1"/>
  <c r="S135" s="1"/>
  <c r="AE129"/>
  <c r="AD130"/>
  <c r="Z131" s="1"/>
  <c r="AB131"/>
  <c r="J93"/>
  <c r="G103" i="1"/>
  <c r="AI93" i="7"/>
  <c r="AA131" l="1"/>
  <c r="AC131"/>
  <c r="T135"/>
  <c r="I103" i="1"/>
  <c r="B104" s="1"/>
  <c r="E104"/>
  <c r="AD131" i="7"/>
  <c r="Z132" s="1"/>
  <c r="AB132"/>
  <c r="U135"/>
  <c r="W135" s="1"/>
  <c r="S136" s="1"/>
  <c r="V135"/>
  <c r="J103" i="1"/>
  <c r="P136" i="7"/>
  <c r="L137" s="1"/>
  <c r="AE130"/>
  <c r="AK93"/>
  <c r="AG94" s="1"/>
  <c r="F94"/>
  <c r="AL93"/>
  <c r="X134"/>
  <c r="Q136"/>
  <c r="T136" l="1"/>
  <c r="Z133"/>
  <c r="AA132"/>
  <c r="AC132"/>
  <c r="AH94"/>
  <c r="V136"/>
  <c r="U136"/>
  <c r="W136" s="1"/>
  <c r="S137" s="1"/>
  <c r="AD132"/>
  <c r="AB133"/>
  <c r="F104" i="1"/>
  <c r="H104"/>
  <c r="AE131" i="7"/>
  <c r="M137"/>
  <c r="N137"/>
  <c r="P137" s="1"/>
  <c r="L138" s="1"/>
  <c r="O137"/>
  <c r="G104" i="1"/>
  <c r="G94" i="7"/>
  <c r="H94" s="1"/>
  <c r="X135"/>
  <c r="M138" l="1"/>
  <c r="N138"/>
  <c r="P138" s="1"/>
  <c r="L139" s="1"/>
  <c r="O138"/>
  <c r="T137"/>
  <c r="I94"/>
  <c r="B95" s="1"/>
  <c r="E95"/>
  <c r="I104" i="1"/>
  <c r="B105" s="1"/>
  <c r="E105"/>
  <c r="J104"/>
  <c r="L16"/>
  <c r="J94" i="7"/>
  <c r="M16" i="1"/>
  <c r="Q137" i="7"/>
  <c r="AI94"/>
  <c r="AL94"/>
  <c r="AE132"/>
  <c r="X136"/>
  <c r="AA133"/>
  <c r="AC133"/>
  <c r="AD133"/>
  <c r="Z134" s="1"/>
  <c r="AJ94"/>
  <c r="AB134"/>
  <c r="M139" l="1"/>
  <c r="N139"/>
  <c r="P139" s="1"/>
  <c r="L140" s="1"/>
  <c r="O139"/>
  <c r="Z135"/>
  <c r="AA134"/>
  <c r="AC134"/>
  <c r="U137"/>
  <c r="W137" s="1"/>
  <c r="S138" s="1"/>
  <c r="V137"/>
  <c r="AK94"/>
  <c r="AG95" s="1"/>
  <c r="F95"/>
  <c r="AD134"/>
  <c r="AE133"/>
  <c r="N16" i="1"/>
  <c r="AB135" i="7"/>
  <c r="AB136" s="1"/>
  <c r="X137"/>
  <c r="Q138"/>
  <c r="F105" i="1"/>
  <c r="G95" i="7"/>
  <c r="H95" s="1"/>
  <c r="I95" l="1"/>
  <c r="B96" s="1"/>
  <c r="E96"/>
  <c r="M140"/>
  <c r="N140"/>
  <c r="P140" s="1"/>
  <c r="L141" s="1"/>
  <c r="O140"/>
  <c r="AB137"/>
  <c r="AH95"/>
  <c r="AJ95"/>
  <c r="U138"/>
  <c r="W138" s="1"/>
  <c r="V138"/>
  <c r="J95"/>
  <c r="G105" i="1"/>
  <c r="AI95" i="7"/>
  <c r="AE134"/>
  <c r="Q139"/>
  <c r="T138"/>
  <c r="S139"/>
  <c r="AA135"/>
  <c r="AC135"/>
  <c r="AD135"/>
  <c r="Z136" s="1"/>
  <c r="M141" l="1"/>
  <c r="N141"/>
  <c r="P141" s="1"/>
  <c r="L142" s="1"/>
  <c r="O141"/>
  <c r="Z137"/>
  <c r="AA136"/>
  <c r="AC136"/>
  <c r="AD136" s="1"/>
  <c r="T139"/>
  <c r="AK95"/>
  <c r="AG96" s="1"/>
  <c r="AI96" s="1"/>
  <c r="H105" i="1"/>
  <c r="J105" s="1"/>
  <c r="F96" i="7"/>
  <c r="AE135"/>
  <c r="X138"/>
  <c r="AL95"/>
  <c r="Q140"/>
  <c r="U139"/>
  <c r="V139"/>
  <c r="G96"/>
  <c r="H96" s="1"/>
  <c r="I96" l="1"/>
  <c r="B97" s="1"/>
  <c r="E97"/>
  <c r="M142"/>
  <c r="N142"/>
  <c r="P142" s="1"/>
  <c r="L143" s="1"/>
  <c r="O142"/>
  <c r="U140"/>
  <c r="V140"/>
  <c r="AB138"/>
  <c r="W139"/>
  <c r="S140" s="1"/>
  <c r="J96"/>
  <c r="AE136"/>
  <c r="Q141"/>
  <c r="I105" i="1"/>
  <c r="B106" s="1"/>
  <c r="E106"/>
  <c r="AH96" i="7"/>
  <c r="AL96" s="1"/>
  <c r="AJ96"/>
  <c r="AK96" s="1"/>
  <c r="AG97" s="1"/>
  <c r="AA137"/>
  <c r="AC137"/>
  <c r="AD137" s="1"/>
  <c r="Z138" s="1"/>
  <c r="X139"/>
  <c r="AA138" l="1"/>
  <c r="AC138"/>
  <c r="AH97"/>
  <c r="M143"/>
  <c r="N143"/>
  <c r="O143"/>
  <c r="U141"/>
  <c r="AB139"/>
  <c r="F106" i="1"/>
  <c r="T140" i="7"/>
  <c r="X140" s="1"/>
  <c r="AB140"/>
  <c r="F97"/>
  <c r="W140"/>
  <c r="S141" s="1"/>
  <c r="Q142"/>
  <c r="AE137"/>
  <c r="AD138"/>
  <c r="Z139" s="1"/>
  <c r="G97"/>
  <c r="AI97" s="1"/>
  <c r="AA139" l="1"/>
  <c r="AC139"/>
  <c r="T141"/>
  <c r="V141"/>
  <c r="W141" s="1"/>
  <c r="S142" s="1"/>
  <c r="U142"/>
  <c r="H97"/>
  <c r="J97"/>
  <c r="G106" i="1"/>
  <c r="P143" i="7"/>
  <c r="L144" s="1"/>
  <c r="AE138"/>
  <c r="AD139"/>
  <c r="Z140" s="1"/>
  <c r="Q143"/>
  <c r="T142" l="1"/>
  <c r="V142"/>
  <c r="AA140"/>
  <c r="AC140"/>
  <c r="AD140" s="1"/>
  <c r="Z141" s="1"/>
  <c r="U143"/>
  <c r="M144"/>
  <c r="N144"/>
  <c r="O144"/>
  <c r="I97"/>
  <c r="B98" s="1"/>
  <c r="AJ97"/>
  <c r="AE139"/>
  <c r="H106" i="1"/>
  <c r="J106" s="1"/>
  <c r="W142" i="7"/>
  <c r="S143" s="1"/>
  <c r="X141"/>
  <c r="AA141" l="1"/>
  <c r="T143"/>
  <c r="V143"/>
  <c r="AB141"/>
  <c r="AD141" s="1"/>
  <c r="Z142" s="1"/>
  <c r="AC141"/>
  <c r="F98"/>
  <c r="Q144"/>
  <c r="E98"/>
  <c r="G98" s="1"/>
  <c r="H98" s="1"/>
  <c r="P144"/>
  <c r="L145" s="1"/>
  <c r="W143"/>
  <c r="S144" s="1"/>
  <c r="X142"/>
  <c r="I106" i="1"/>
  <c r="B107" s="1"/>
  <c r="E107"/>
  <c r="AK97" i="7"/>
  <c r="AG98" s="1"/>
  <c r="AL97"/>
  <c r="AE140"/>
  <c r="T144" l="1"/>
  <c r="I98"/>
  <c r="B99" s="1"/>
  <c r="E99"/>
  <c r="AA142"/>
  <c r="AH98"/>
  <c r="AJ98"/>
  <c r="AI98"/>
  <c r="AB142"/>
  <c r="AC142"/>
  <c r="M145"/>
  <c r="N145"/>
  <c r="P145" s="1"/>
  <c r="L146" s="1"/>
  <c r="O145"/>
  <c r="U144"/>
  <c r="V144"/>
  <c r="G107" i="1"/>
  <c r="X143" i="7"/>
  <c r="AE141"/>
  <c r="F107" i="1"/>
  <c r="H107"/>
  <c r="J98" i="7"/>
  <c r="M146" l="1"/>
  <c r="N146"/>
  <c r="P146" s="1"/>
  <c r="L147" s="1"/>
  <c r="O146"/>
  <c r="I107" i="1"/>
  <c r="B108" s="1"/>
  <c r="E108"/>
  <c r="AK98" i="7"/>
  <c r="AG99" s="1"/>
  <c r="AI99"/>
  <c r="J107" i="1"/>
  <c r="AB143" i="7"/>
  <c r="AC143"/>
  <c r="F99"/>
  <c r="W144"/>
  <c r="S145" s="1"/>
  <c r="Q145"/>
  <c r="AD142"/>
  <c r="Z143" s="1"/>
  <c r="AE142"/>
  <c r="X144"/>
  <c r="AL98"/>
  <c r="G99"/>
  <c r="H99" s="1"/>
  <c r="I99" l="1"/>
  <c r="B100" s="1"/>
  <c r="E100"/>
  <c r="M147"/>
  <c r="N147"/>
  <c r="P147" s="1"/>
  <c r="L148" s="1"/>
  <c r="O147"/>
  <c r="V145"/>
  <c r="U145"/>
  <c r="W145" s="1"/>
  <c r="AB144"/>
  <c r="Z144"/>
  <c r="AC144" s="1"/>
  <c r="AA143"/>
  <c r="AE143" s="1"/>
  <c r="T145"/>
  <c r="S146"/>
  <c r="AH99"/>
  <c r="AJ99"/>
  <c r="AK99" s="1"/>
  <c r="AG100" s="1"/>
  <c r="F108" i="1"/>
  <c r="H108"/>
  <c r="J99" i="7"/>
  <c r="AD143"/>
  <c r="Q146"/>
  <c r="G108" i="1"/>
  <c r="AH100" i="7" l="1"/>
  <c r="M148"/>
  <c r="N148"/>
  <c r="P148" s="1"/>
  <c r="L149" s="1"/>
  <c r="O148"/>
  <c r="U146"/>
  <c r="W146" s="1"/>
  <c r="S147" s="1"/>
  <c r="V146"/>
  <c r="T146"/>
  <c r="X146" s="1"/>
  <c r="J108" i="1"/>
  <c r="F100" i="7"/>
  <c r="AL99"/>
  <c r="X145"/>
  <c r="AD144"/>
  <c r="Z145" s="1"/>
  <c r="Q147"/>
  <c r="I108" i="1"/>
  <c r="B109" s="1"/>
  <c r="E109"/>
  <c r="AA144" i="7"/>
  <c r="AE144" s="1"/>
  <c r="G100"/>
  <c r="AI100" s="1"/>
  <c r="AA145" l="1"/>
  <c r="T147"/>
  <c r="M149"/>
  <c r="N149"/>
  <c r="P149" s="1"/>
  <c r="L150" s="1"/>
  <c r="O149"/>
  <c r="AB146"/>
  <c r="F109" i="1"/>
  <c r="H109"/>
  <c r="U147" i="7"/>
  <c r="W147" s="1"/>
  <c r="S148" s="1"/>
  <c r="V147"/>
  <c r="AC145"/>
  <c r="AB145"/>
  <c r="H100"/>
  <c r="J100" s="1"/>
  <c r="G109" i="1"/>
  <c r="Q148" i="7"/>
  <c r="M150" l="1"/>
  <c r="N150"/>
  <c r="P150" s="1"/>
  <c r="L151" s="1"/>
  <c r="O150"/>
  <c r="T148"/>
  <c r="U148"/>
  <c r="V148"/>
  <c r="J109" i="1"/>
  <c r="AD145" i="7"/>
  <c r="Z146" s="1"/>
  <c r="Q149"/>
  <c r="X147"/>
  <c r="AE145"/>
  <c r="I100"/>
  <c r="B101" s="1"/>
  <c r="AJ100"/>
  <c r="I109" i="1"/>
  <c r="B110" s="1"/>
  <c r="E110"/>
  <c r="M151" i="7" l="1"/>
  <c r="N151"/>
  <c r="P151" s="1"/>
  <c r="L152" s="1"/>
  <c r="O151"/>
  <c r="AK100"/>
  <c r="AG101" s="1"/>
  <c r="AL100"/>
  <c r="F101"/>
  <c r="AA146"/>
  <c r="AC146"/>
  <c r="AD146" s="1"/>
  <c r="Z147" s="1"/>
  <c r="F110" i="1"/>
  <c r="U149" i="7"/>
  <c r="E101"/>
  <c r="G101" s="1"/>
  <c r="H101" s="1"/>
  <c r="W148"/>
  <c r="S149" s="1"/>
  <c r="X148"/>
  <c r="Q150"/>
  <c r="AB147"/>
  <c r="G110" i="1"/>
  <c r="H110" s="1"/>
  <c r="I110" l="1"/>
  <c r="B111" s="1"/>
  <c r="E111"/>
  <c r="AA147" i="7"/>
  <c r="AC147"/>
  <c r="M152"/>
  <c r="N152"/>
  <c r="O152"/>
  <c r="I101"/>
  <c r="B102" s="1"/>
  <c r="E102" s="1"/>
  <c r="U150"/>
  <c r="T149"/>
  <c r="AH101"/>
  <c r="AJ101"/>
  <c r="AI101"/>
  <c r="AE146"/>
  <c r="V149"/>
  <c r="J110" i="1"/>
  <c r="J101" i="7"/>
  <c r="Q151"/>
  <c r="AB148"/>
  <c r="AD147"/>
  <c r="Z148" s="1"/>
  <c r="W149"/>
  <c r="S150" s="1"/>
  <c r="AA148" l="1"/>
  <c r="AC148"/>
  <c r="T150"/>
  <c r="V150"/>
  <c r="U151"/>
  <c r="F111" i="1"/>
  <c r="H111"/>
  <c r="AL101" i="7"/>
  <c r="AD148"/>
  <c r="Z149" s="1"/>
  <c r="X149"/>
  <c r="W150"/>
  <c r="S151" s="1"/>
  <c r="P152"/>
  <c r="L153" s="1"/>
  <c r="AE147"/>
  <c r="AK101"/>
  <c r="AG102" s="1"/>
  <c r="F102"/>
  <c r="Q152"/>
  <c r="G111" i="1"/>
  <c r="T151" i="7" l="1"/>
  <c r="V151"/>
  <c r="AA149"/>
  <c r="U152"/>
  <c r="I111" i="1"/>
  <c r="B112" s="1"/>
  <c r="E112"/>
  <c r="AH102" i="7"/>
  <c r="M153"/>
  <c r="N153"/>
  <c r="P153" s="1"/>
  <c r="L154" s="1"/>
  <c r="O153"/>
  <c r="AB149"/>
  <c r="AC149"/>
  <c r="J111" i="1"/>
  <c r="G102" i="7"/>
  <c r="AE148"/>
  <c r="W151"/>
  <c r="S152" s="1"/>
  <c r="X150"/>
  <c r="M154" l="1"/>
  <c r="N154"/>
  <c r="P154" s="1"/>
  <c r="L155" s="1"/>
  <c r="O154"/>
  <c r="T152"/>
  <c r="S153"/>
  <c r="V152"/>
  <c r="AB150"/>
  <c r="AI102"/>
  <c r="H102"/>
  <c r="J102"/>
  <c r="AD149"/>
  <c r="Z150" s="1"/>
  <c r="Q153"/>
  <c r="W152"/>
  <c r="X151"/>
  <c r="F112" i="1"/>
  <c r="AE149" i="7"/>
  <c r="M155" l="1"/>
  <c r="N155"/>
  <c r="P155" s="1"/>
  <c r="L156" s="1"/>
  <c r="O155"/>
  <c r="AB151"/>
  <c r="V153"/>
  <c r="U153"/>
  <c r="W153" s="1"/>
  <c r="I102"/>
  <c r="B103" s="1"/>
  <c r="E103"/>
  <c r="AJ102"/>
  <c r="AL102" s="1"/>
  <c r="AA150"/>
  <c r="AK102"/>
  <c r="AG103" s="1"/>
  <c r="AC150"/>
  <c r="X152"/>
  <c r="Q154"/>
  <c r="T153"/>
  <c r="X153" s="1"/>
  <c r="S154"/>
  <c r="J112" i="1"/>
  <c r="G112"/>
  <c r="H112" s="1"/>
  <c r="AD150" i="7"/>
  <c r="Z151" s="1"/>
  <c r="M156" l="1"/>
  <c r="N156"/>
  <c r="P156" s="1"/>
  <c r="L157" s="1"/>
  <c r="O156"/>
  <c r="AA151"/>
  <c r="AC151"/>
  <c r="I112" i="1"/>
  <c r="B113" s="1"/>
  <c r="E113"/>
  <c r="T154" i="7"/>
  <c r="U154"/>
  <c r="V154"/>
  <c r="AH103"/>
  <c r="F103"/>
  <c r="AE150"/>
  <c r="AD151"/>
  <c r="Z152" s="1"/>
  <c r="Q155"/>
  <c r="AB152"/>
  <c r="G103"/>
  <c r="AI103" s="1"/>
  <c r="AA152" l="1"/>
  <c r="AC152"/>
  <c r="M157"/>
  <c r="N157"/>
  <c r="O157"/>
  <c r="U155"/>
  <c r="V155"/>
  <c r="F113" i="1"/>
  <c r="H113"/>
  <c r="AD152" i="7"/>
  <c r="Z153" s="1"/>
  <c r="AB153"/>
  <c r="H103"/>
  <c r="J103"/>
  <c r="W154"/>
  <c r="S155" s="1"/>
  <c r="X154"/>
  <c r="AE151"/>
  <c r="Q156"/>
  <c r="G113" i="1"/>
  <c r="AA153" i="7" l="1"/>
  <c r="AC153"/>
  <c r="AB154"/>
  <c r="T155"/>
  <c r="X155" s="1"/>
  <c r="AB155"/>
  <c r="I103"/>
  <c r="B104" s="1"/>
  <c r="E104"/>
  <c r="AJ103"/>
  <c r="AD153"/>
  <c r="Z154" s="1"/>
  <c r="J113" i="1"/>
  <c r="W155" i="7"/>
  <c r="S156" s="1"/>
  <c r="P157"/>
  <c r="L158" s="1"/>
  <c r="AE152"/>
  <c r="U156"/>
  <c r="I113" i="1"/>
  <c r="B114" s="1"/>
  <c r="E114"/>
  <c r="Q157" i="7"/>
  <c r="T156" l="1"/>
  <c r="S157"/>
  <c r="V156"/>
  <c r="AA154"/>
  <c r="AC154"/>
  <c r="F114" i="1"/>
  <c r="H114"/>
  <c r="M158" i="7"/>
  <c r="Q158" s="1"/>
  <c r="U158" s="1"/>
  <c r="N158"/>
  <c r="O158"/>
  <c r="AL103"/>
  <c r="AK103"/>
  <c r="AG104" s="1"/>
  <c r="F104"/>
  <c r="G114" i="1"/>
  <c r="G104" i="7"/>
  <c r="H104" s="1"/>
  <c r="W156"/>
  <c r="AD154"/>
  <c r="Z155" s="1"/>
  <c r="AE153"/>
  <c r="V157"/>
  <c r="U157"/>
  <c r="Z156" l="1"/>
  <c r="AA155"/>
  <c r="AC155"/>
  <c r="AD155" s="1"/>
  <c r="I104"/>
  <c r="B105" s="1"/>
  <c r="E105" s="1"/>
  <c r="AH104"/>
  <c r="AJ104"/>
  <c r="AI104"/>
  <c r="J104"/>
  <c r="W157"/>
  <c r="S158" s="1"/>
  <c r="P158"/>
  <c r="L159" s="1"/>
  <c r="J114" i="1"/>
  <c r="X156" i="7"/>
  <c r="I114" i="1"/>
  <c r="B115" s="1"/>
  <c r="E115"/>
  <c r="T157" i="7"/>
  <c r="X157" s="1"/>
  <c r="AE154"/>
  <c r="T158" l="1"/>
  <c r="S159"/>
  <c r="V158"/>
  <c r="W158" s="1"/>
  <c r="F115" i="1"/>
  <c r="AB156" i="7"/>
  <c r="AC156"/>
  <c r="M159"/>
  <c r="N159"/>
  <c r="P159" s="1"/>
  <c r="L160" s="1"/>
  <c r="O159"/>
  <c r="AK104"/>
  <c r="AG105" s="1"/>
  <c r="G115" i="1"/>
  <c r="H115" s="1"/>
  <c r="AL104" i="7"/>
  <c r="AE155"/>
  <c r="F105"/>
  <c r="AA156"/>
  <c r="AE156" s="1"/>
  <c r="I115" i="1" l="1"/>
  <c r="B116" s="1"/>
  <c r="E116"/>
  <c r="M160" i="7"/>
  <c r="N160"/>
  <c r="P160" s="1"/>
  <c r="L161" s="1"/>
  <c r="O160"/>
  <c r="AH105"/>
  <c r="Q159"/>
  <c r="AD156"/>
  <c r="Z157" s="1"/>
  <c r="AB157"/>
  <c r="X158"/>
  <c r="T159"/>
  <c r="J115" i="1"/>
  <c r="G105" i="7"/>
  <c r="M161" l="1"/>
  <c r="N161"/>
  <c r="P161" s="1"/>
  <c r="L162" s="1"/>
  <c r="O161"/>
  <c r="AB158"/>
  <c r="AA157"/>
  <c r="AC157"/>
  <c r="H105"/>
  <c r="AI105"/>
  <c r="U159"/>
  <c r="W159" s="1"/>
  <c r="S160" s="1"/>
  <c r="V159"/>
  <c r="F116" i="1"/>
  <c r="AD157" i="7"/>
  <c r="Z158" s="1"/>
  <c r="Q160"/>
  <c r="M162" l="1"/>
  <c r="N162"/>
  <c r="P162" s="1"/>
  <c r="L163" s="1"/>
  <c r="O162"/>
  <c r="AA158"/>
  <c r="AC158"/>
  <c r="V160"/>
  <c r="U160"/>
  <c r="L17" i="1"/>
  <c r="I105" i="7"/>
  <c r="B106" s="1"/>
  <c r="E106"/>
  <c r="J105"/>
  <c r="AJ105"/>
  <c r="AL105" s="1"/>
  <c r="G116" i="1"/>
  <c r="X159" i="7"/>
  <c r="AE157"/>
  <c r="AD158"/>
  <c r="Z159" s="1"/>
  <c r="Q161"/>
  <c r="T160"/>
  <c r="X160" s="1"/>
  <c r="M163" l="1"/>
  <c r="N163"/>
  <c r="P163" s="1"/>
  <c r="L164" s="1"/>
  <c r="O163"/>
  <c r="AA159"/>
  <c r="U161"/>
  <c r="AC159"/>
  <c r="AB159"/>
  <c r="H116" i="1"/>
  <c r="M17" s="1"/>
  <c r="N17" s="1"/>
  <c r="F106" i="7"/>
  <c r="H106"/>
  <c r="AK105"/>
  <c r="AG106" s="1"/>
  <c r="W160"/>
  <c r="S161" s="1"/>
  <c r="AE158"/>
  <c r="Q162"/>
  <c r="G106"/>
  <c r="M164" l="1"/>
  <c r="N164"/>
  <c r="P164" s="1"/>
  <c r="L165" s="1"/>
  <c r="O164"/>
  <c r="U162"/>
  <c r="AH106"/>
  <c r="AJ106"/>
  <c r="AI106"/>
  <c r="I106"/>
  <c r="B107" s="1"/>
  <c r="E107"/>
  <c r="J106"/>
  <c r="AE159"/>
  <c r="Q163"/>
  <c r="T161"/>
  <c r="X161" s="1"/>
  <c r="AB161" s="1"/>
  <c r="I116" i="1"/>
  <c r="B117" s="1"/>
  <c r="E117"/>
  <c r="J116"/>
  <c r="AD159" i="7"/>
  <c r="Z160" s="1"/>
  <c r="AB160"/>
  <c r="V161"/>
  <c r="W161" s="1"/>
  <c r="S162" s="1"/>
  <c r="M165" l="1"/>
  <c r="N165"/>
  <c r="P165" s="1"/>
  <c r="L166" s="1"/>
  <c r="O165"/>
  <c r="T162"/>
  <c r="S163"/>
  <c r="V163" s="1"/>
  <c r="V162"/>
  <c r="Z161"/>
  <c r="AA160"/>
  <c r="AC160"/>
  <c r="U163"/>
  <c r="F107"/>
  <c r="AD160"/>
  <c r="G117" i="1"/>
  <c r="W162" i="7"/>
  <c r="Q164"/>
  <c r="F117" i="1"/>
  <c r="H117"/>
  <c r="AK106" i="7"/>
  <c r="AG107" s="1"/>
  <c r="AI107" s="1"/>
  <c r="G107"/>
  <c r="H107" s="1"/>
  <c r="AL106"/>
  <c r="I107" l="1"/>
  <c r="B108" s="1"/>
  <c r="E108"/>
  <c r="M166"/>
  <c r="N166"/>
  <c r="O166"/>
  <c r="I117" i="1"/>
  <c r="B118" s="1"/>
  <c r="E118"/>
  <c r="AA161" i="7"/>
  <c r="AE161" s="1"/>
  <c r="AC161"/>
  <c r="AD161" s="1"/>
  <c r="Z162" s="1"/>
  <c r="J117" i="1"/>
  <c r="W163" i="7"/>
  <c r="S164" s="1"/>
  <c r="AE160"/>
  <c r="X162"/>
  <c r="Q165"/>
  <c r="AH107"/>
  <c r="AL107" s="1"/>
  <c r="AJ107"/>
  <c r="AK107" s="1"/>
  <c r="AG108" s="1"/>
  <c r="U164"/>
  <c r="T163"/>
  <c r="X163" s="1"/>
  <c r="J107"/>
  <c r="AH108" l="1"/>
  <c r="T164"/>
  <c r="S165"/>
  <c r="V164"/>
  <c r="AA162"/>
  <c r="U165"/>
  <c r="AB162"/>
  <c r="AD162" s="1"/>
  <c r="Z163" s="1"/>
  <c r="AC162"/>
  <c r="F118" i="1"/>
  <c r="F108" i="7"/>
  <c r="G118" i="1"/>
  <c r="P166" i="7"/>
  <c r="L167" s="1"/>
  <c r="W164"/>
  <c r="Q166"/>
  <c r="G108"/>
  <c r="AI108" s="1"/>
  <c r="AA163" l="1"/>
  <c r="AC163"/>
  <c r="U166"/>
  <c r="T165"/>
  <c r="W165"/>
  <c r="S166" s="1"/>
  <c r="AE162"/>
  <c r="J108"/>
  <c r="H108"/>
  <c r="H118" i="1"/>
  <c r="V165" i="7"/>
  <c r="AB163"/>
  <c r="AD163" s="1"/>
  <c r="Z164" s="1"/>
  <c r="X164"/>
  <c r="M167"/>
  <c r="N167"/>
  <c r="P167" s="1"/>
  <c r="O167"/>
  <c r="L168"/>
  <c r="AA164" l="1"/>
  <c r="T166"/>
  <c r="V166"/>
  <c r="M168"/>
  <c r="N168"/>
  <c r="O168"/>
  <c r="AB164"/>
  <c r="AD164" s="1"/>
  <c r="Z165" s="1"/>
  <c r="AC164"/>
  <c r="I118" i="1"/>
  <c r="B119" s="1"/>
  <c r="E119"/>
  <c r="I108" i="7"/>
  <c r="B109" s="1"/>
  <c r="AJ108"/>
  <c r="Q167"/>
  <c r="X165"/>
  <c r="W166"/>
  <c r="S167" s="1"/>
  <c r="AE163"/>
  <c r="J118" i="1"/>
  <c r="T167" i="7" l="1"/>
  <c r="AA165"/>
  <c r="AB165"/>
  <c r="AC165"/>
  <c r="F109"/>
  <c r="U167"/>
  <c r="V167"/>
  <c r="E109"/>
  <c r="G109" s="1"/>
  <c r="H109" s="1"/>
  <c r="P168"/>
  <c r="L169" s="1"/>
  <c r="X166"/>
  <c r="AE164"/>
  <c r="AK108"/>
  <c r="AG109" s="1"/>
  <c r="AL108"/>
  <c r="F119" i="1"/>
  <c r="Q168" i="7"/>
  <c r="I109" l="1"/>
  <c r="B110" s="1"/>
  <c r="E110"/>
  <c r="AB166"/>
  <c r="AC166"/>
  <c r="U168"/>
  <c r="M169"/>
  <c r="N169"/>
  <c r="P169" s="1"/>
  <c r="L170" s="1"/>
  <c r="O169"/>
  <c r="W167"/>
  <c r="S168" s="1"/>
  <c r="J109"/>
  <c r="AD165"/>
  <c r="Z166" s="1"/>
  <c r="AE165"/>
  <c r="AH109"/>
  <c r="AJ109"/>
  <c r="AI109"/>
  <c r="G119" i="1"/>
  <c r="X167" i="7"/>
  <c r="M170" l="1"/>
  <c r="N170"/>
  <c r="P170" s="1"/>
  <c r="O170"/>
  <c r="L171"/>
  <c r="AB167"/>
  <c r="AK109"/>
  <c r="AG110" s="1"/>
  <c r="H119" i="1"/>
  <c r="AA166" i="7"/>
  <c r="AE166" s="1"/>
  <c r="T168"/>
  <c r="F110"/>
  <c r="AL109"/>
  <c r="Q169"/>
  <c r="V168"/>
  <c r="W168" s="1"/>
  <c r="S169" s="1"/>
  <c r="AD166"/>
  <c r="Z167" s="1"/>
  <c r="J119" i="1"/>
  <c r="G110" i="7"/>
  <c r="AI110" s="1"/>
  <c r="AA167" l="1"/>
  <c r="AC167"/>
  <c r="T169"/>
  <c r="V169"/>
  <c r="U169"/>
  <c r="W169" s="1"/>
  <c r="S170" s="1"/>
  <c r="AH110"/>
  <c r="X168"/>
  <c r="Q170"/>
  <c r="I119" i="1"/>
  <c r="B120" s="1"/>
  <c r="E120"/>
  <c r="M171" i="7"/>
  <c r="Q171" s="1"/>
  <c r="N171"/>
  <c r="O171"/>
  <c r="H110"/>
  <c r="AD167"/>
  <c r="Z168" s="1"/>
  <c r="AA168" l="1"/>
  <c r="T170"/>
  <c r="I110"/>
  <c r="B111" s="1"/>
  <c r="E111" s="1"/>
  <c r="F120" i="1"/>
  <c r="G120" s="1"/>
  <c r="H120" s="1"/>
  <c r="U170" i="7"/>
  <c r="W170" s="1"/>
  <c r="S171" s="1"/>
  <c r="V170"/>
  <c r="AJ110"/>
  <c r="AK110" s="1"/>
  <c r="AG111" s="1"/>
  <c r="P171"/>
  <c r="L172" s="1"/>
  <c r="J110"/>
  <c r="AL110"/>
  <c r="X169"/>
  <c r="AE167"/>
  <c r="AB168"/>
  <c r="AC168"/>
  <c r="T171" l="1"/>
  <c r="V171"/>
  <c r="I120" i="1"/>
  <c r="B121" s="1"/>
  <c r="E121"/>
  <c r="M172" i="7"/>
  <c r="N172"/>
  <c r="P172" s="1"/>
  <c r="O172"/>
  <c r="L173"/>
  <c r="AB169"/>
  <c r="AH111"/>
  <c r="AD168"/>
  <c r="Z169" s="1"/>
  <c r="U171"/>
  <c r="W171" s="1"/>
  <c r="S172" s="1"/>
  <c r="X170"/>
  <c r="AE168"/>
  <c r="J120" i="1"/>
  <c r="F111" i="7"/>
  <c r="T172" l="1"/>
  <c r="AB170"/>
  <c r="AA169"/>
  <c r="AC169"/>
  <c r="Q172"/>
  <c r="G121" i="1"/>
  <c r="M173" i="7"/>
  <c r="N173"/>
  <c r="P173" s="1"/>
  <c r="O173"/>
  <c r="L174"/>
  <c r="F121" i="1"/>
  <c r="H121"/>
  <c r="AD169" i="7"/>
  <c r="Z170" s="1"/>
  <c r="G111"/>
  <c r="X171"/>
  <c r="AA170" l="1"/>
  <c r="AC170"/>
  <c r="AB171"/>
  <c r="I121" i="1"/>
  <c r="B122" s="1"/>
  <c r="E122"/>
  <c r="AI111" i="7"/>
  <c r="H111"/>
  <c r="J121" i="1"/>
  <c r="U172" i="7"/>
  <c r="V172"/>
  <c r="AE169"/>
  <c r="Q173"/>
  <c r="X172"/>
  <c r="M174"/>
  <c r="N174"/>
  <c r="P174" s="1"/>
  <c r="L175" s="1"/>
  <c r="O174"/>
  <c r="AD170"/>
  <c r="Z171" s="1"/>
  <c r="AA171" l="1"/>
  <c r="Z172"/>
  <c r="AC172" s="1"/>
  <c r="AC171"/>
  <c r="M175"/>
  <c r="N175"/>
  <c r="O175"/>
  <c r="AB172"/>
  <c r="V173"/>
  <c r="U173"/>
  <c r="I111"/>
  <c r="B112" s="1"/>
  <c r="AJ111"/>
  <c r="J111"/>
  <c r="Q174"/>
  <c r="W172"/>
  <c r="S173" s="1"/>
  <c r="G122" i="1"/>
  <c r="AD171" i="7"/>
  <c r="AE170"/>
  <c r="AK111"/>
  <c r="AG112" s="1"/>
  <c r="AL111"/>
  <c r="F122" i="1"/>
  <c r="H122"/>
  <c r="U174" i="7" l="1"/>
  <c r="F112"/>
  <c r="AB173"/>
  <c r="T173"/>
  <c r="X173" s="1"/>
  <c r="J122" i="1"/>
  <c r="E112" i="7"/>
  <c r="G112" s="1"/>
  <c r="AI112" s="1"/>
  <c r="W173"/>
  <c r="S174" s="1"/>
  <c r="P175"/>
  <c r="L176" s="1"/>
  <c r="AE171"/>
  <c r="I122" i="1"/>
  <c r="B123" s="1"/>
  <c r="E123"/>
  <c r="AH112" i="7"/>
  <c r="AA172"/>
  <c r="AE172" s="1"/>
  <c r="AD172"/>
  <c r="Z173" s="1"/>
  <c r="Q175"/>
  <c r="T174" l="1"/>
  <c r="V174"/>
  <c r="AA173"/>
  <c r="AC173"/>
  <c r="U175"/>
  <c r="F123" i="1"/>
  <c r="M176" i="7"/>
  <c r="N176"/>
  <c r="P176" s="1"/>
  <c r="O176"/>
  <c r="L177"/>
  <c r="H112"/>
  <c r="J112" s="1"/>
  <c r="G123" i="1"/>
  <c r="H123" s="1"/>
  <c r="AD173" i="7"/>
  <c r="Z174" s="1"/>
  <c r="W174"/>
  <c r="S175" s="1"/>
  <c r="T175" l="1"/>
  <c r="X175" s="1"/>
  <c r="V175"/>
  <c r="I123" i="1"/>
  <c r="B124" s="1"/>
  <c r="E124"/>
  <c r="AA174" i="7"/>
  <c r="Q176"/>
  <c r="W175"/>
  <c r="S176" s="1"/>
  <c r="X174"/>
  <c r="I112"/>
  <c r="B113" s="1"/>
  <c r="E113" s="1"/>
  <c r="AJ112"/>
  <c r="M177"/>
  <c r="N177"/>
  <c r="P177" s="1"/>
  <c r="O177"/>
  <c r="L178"/>
  <c r="J123" i="1"/>
  <c r="AE173" i="7"/>
  <c r="T176" l="1"/>
  <c r="M178"/>
  <c r="N178"/>
  <c r="P178" s="1"/>
  <c r="O178"/>
  <c r="L179"/>
  <c r="AK112"/>
  <c r="AG113" s="1"/>
  <c r="AL112"/>
  <c r="AB174"/>
  <c r="AD174" s="1"/>
  <c r="Z175" s="1"/>
  <c r="AC174"/>
  <c r="V176"/>
  <c r="U176"/>
  <c r="Q177"/>
  <c r="AB175"/>
  <c r="F113"/>
  <c r="G113" s="1"/>
  <c r="H113" s="1"/>
  <c r="F124" i="1"/>
  <c r="G124" s="1"/>
  <c r="H124" s="1"/>
  <c r="I124" l="1"/>
  <c r="B125" s="1"/>
  <c r="E125"/>
  <c r="I113" i="7"/>
  <c r="B114" s="1"/>
  <c r="E114"/>
  <c r="U177"/>
  <c r="AA175"/>
  <c r="AH113"/>
  <c r="AJ113"/>
  <c r="AI113"/>
  <c r="AE174"/>
  <c r="W176"/>
  <c r="S177" s="1"/>
  <c r="Q178"/>
  <c r="X176"/>
  <c r="M179"/>
  <c r="N179"/>
  <c r="P179" s="1"/>
  <c r="L180" s="1"/>
  <c r="O179"/>
  <c r="J124" i="1"/>
  <c r="J113" i="7"/>
  <c r="AC175"/>
  <c r="AD175" s="1"/>
  <c r="Z176" s="1"/>
  <c r="AA176" l="1"/>
  <c r="M180"/>
  <c r="N180"/>
  <c r="P180" s="1"/>
  <c r="O180"/>
  <c r="L181"/>
  <c r="AB176"/>
  <c r="AC176"/>
  <c r="T177"/>
  <c r="U178"/>
  <c r="AK113"/>
  <c r="AG114" s="1"/>
  <c r="AI114"/>
  <c r="H114"/>
  <c r="F114"/>
  <c r="F125" i="1"/>
  <c r="AE175" i="7"/>
  <c r="Q179"/>
  <c r="AL113"/>
  <c r="V177"/>
  <c r="W177" s="1"/>
  <c r="S178" s="1"/>
  <c r="G114"/>
  <c r="G125" i="1"/>
  <c r="H125" s="1"/>
  <c r="I125" l="1"/>
  <c r="B126" s="1"/>
  <c r="E126"/>
  <c r="T178" i="7"/>
  <c r="V178"/>
  <c r="AH114"/>
  <c r="AJ114"/>
  <c r="AK114" s="1"/>
  <c r="AG115" s="1"/>
  <c r="J125" i="1"/>
  <c r="J114" i="7"/>
  <c r="W178"/>
  <c r="S179" s="1"/>
  <c r="AD176"/>
  <c r="Z177" s="1"/>
  <c r="Q180"/>
  <c r="AE176"/>
  <c r="U179"/>
  <c r="I114"/>
  <c r="B115" s="1"/>
  <c r="M181"/>
  <c r="N181"/>
  <c r="O181"/>
  <c r="X177"/>
  <c r="AH115" l="1"/>
  <c r="T179"/>
  <c r="V179"/>
  <c r="AC177"/>
  <c r="AB177"/>
  <c r="F115"/>
  <c r="U180"/>
  <c r="AA177"/>
  <c r="F126" i="1"/>
  <c r="Q181" i="7"/>
  <c r="P181"/>
  <c r="L182" s="1"/>
  <c r="E115"/>
  <c r="G115" s="1"/>
  <c r="AI115" s="1"/>
  <c r="W179"/>
  <c r="S180" s="1"/>
  <c r="AL114"/>
  <c r="X178"/>
  <c r="G126" i="1"/>
  <c r="H126" s="1"/>
  <c r="I126" l="1"/>
  <c r="B127" s="1"/>
  <c r="E127"/>
  <c r="S181" i="7"/>
  <c r="T180"/>
  <c r="V180"/>
  <c r="U181"/>
  <c r="AC178"/>
  <c r="AB178"/>
  <c r="M182"/>
  <c r="N182"/>
  <c r="O182"/>
  <c r="J126" i="1"/>
  <c r="AE177" i="7"/>
  <c r="W180"/>
  <c r="J115"/>
  <c r="AD177"/>
  <c r="Z178" s="1"/>
  <c r="X179"/>
  <c r="H115"/>
  <c r="AB179" l="1"/>
  <c r="T181"/>
  <c r="I115"/>
  <c r="B116" s="1"/>
  <c r="E116"/>
  <c r="AJ115"/>
  <c r="AA178"/>
  <c r="AE178" s="1"/>
  <c r="F127" i="1"/>
  <c r="G127" s="1"/>
  <c r="H127" s="1"/>
  <c r="Q182" i="7"/>
  <c r="P182"/>
  <c r="L183" s="1"/>
  <c r="AD178"/>
  <c r="Z179" s="1"/>
  <c r="V181"/>
  <c r="X180"/>
  <c r="W181"/>
  <c r="S182" s="1"/>
  <c r="AA179" l="1"/>
  <c r="AC179"/>
  <c r="T182"/>
  <c r="I127" i="1"/>
  <c r="B128" s="1"/>
  <c r="E128"/>
  <c r="M183" i="7"/>
  <c r="O183"/>
  <c r="N183"/>
  <c r="AB180"/>
  <c r="V182"/>
  <c r="U182"/>
  <c r="W182" s="1"/>
  <c r="S183" s="1"/>
  <c r="AK115"/>
  <c r="AG116" s="1"/>
  <c r="AL115"/>
  <c r="F116"/>
  <c r="G116" s="1"/>
  <c r="H116" s="1"/>
  <c r="X181"/>
  <c r="AD179"/>
  <c r="Z180" s="1"/>
  <c r="J127" i="1"/>
  <c r="AA180" i="7" l="1"/>
  <c r="AC180"/>
  <c r="I116"/>
  <c r="B117" s="1"/>
  <c r="E117" s="1"/>
  <c r="T183"/>
  <c r="AH116"/>
  <c r="AJ116"/>
  <c r="AI116"/>
  <c r="AD180"/>
  <c r="Z181" s="1"/>
  <c r="P183"/>
  <c r="L184" s="1"/>
  <c r="Q183"/>
  <c r="AE179"/>
  <c r="AB181"/>
  <c r="F128" i="1"/>
  <c r="J116" i="7"/>
  <c r="X182"/>
  <c r="AA181" l="1"/>
  <c r="AC181"/>
  <c r="V183"/>
  <c r="U183"/>
  <c r="W183" s="1"/>
  <c r="S184" s="1"/>
  <c r="AB182"/>
  <c r="L18" i="1"/>
  <c r="M184" i="7"/>
  <c r="Q184" s="1"/>
  <c r="U184" s="1"/>
  <c r="O184"/>
  <c r="N184"/>
  <c r="P184" s="1"/>
  <c r="L185" s="1"/>
  <c r="AK116"/>
  <c r="AG117" s="1"/>
  <c r="AD181"/>
  <c r="Z182" s="1"/>
  <c r="G128" i="1"/>
  <c r="AL116" i="7"/>
  <c r="AE180"/>
  <c r="F117"/>
  <c r="X183"/>
  <c r="AA182" l="1"/>
  <c r="AC182"/>
  <c r="M185"/>
  <c r="O185"/>
  <c r="N185"/>
  <c r="P185" s="1"/>
  <c r="L186" s="1"/>
  <c r="W184"/>
  <c r="S185" s="1"/>
  <c r="AH117"/>
  <c r="M18" i="1"/>
  <c r="N18" s="1"/>
  <c r="H128"/>
  <c r="V184" i="7"/>
  <c r="AD182"/>
  <c r="Z183" s="1"/>
  <c r="AE181"/>
  <c r="AB183"/>
  <c r="T184"/>
  <c r="X184" s="1"/>
  <c r="AB184" s="1"/>
  <c r="G117"/>
  <c r="H117" s="1"/>
  <c r="AA183" l="1"/>
  <c r="AC183"/>
  <c r="T185"/>
  <c r="M186"/>
  <c r="O186"/>
  <c r="N186"/>
  <c r="P186" s="1"/>
  <c r="L187" s="1"/>
  <c r="I117"/>
  <c r="B118" s="1"/>
  <c r="E118"/>
  <c r="I128" i="1"/>
  <c r="B129" s="1"/>
  <c r="E129"/>
  <c r="J128"/>
  <c r="AI117" i="7"/>
  <c r="J117"/>
  <c r="AD183"/>
  <c r="Z184" s="1"/>
  <c r="AJ117"/>
  <c r="AL117" s="1"/>
  <c r="AE182"/>
  <c r="Q185"/>
  <c r="AA184" l="1"/>
  <c r="Z185"/>
  <c r="AC184"/>
  <c r="AD184" s="1"/>
  <c r="M187"/>
  <c r="O187"/>
  <c r="N187"/>
  <c r="P187" s="1"/>
  <c r="L188" s="1"/>
  <c r="V185"/>
  <c r="U185"/>
  <c r="AK117"/>
  <c r="AG118" s="1"/>
  <c r="AI118" s="1"/>
  <c r="F129" i="1"/>
  <c r="F118" i="7"/>
  <c r="G118"/>
  <c r="H118" s="1"/>
  <c r="AE183"/>
  <c r="G129" i="1"/>
  <c r="Q186" i="7"/>
  <c r="X185"/>
  <c r="M188" l="1"/>
  <c r="O188"/>
  <c r="N188"/>
  <c r="I118"/>
  <c r="B119" s="1"/>
  <c r="E119"/>
  <c r="U186"/>
  <c r="J118"/>
  <c r="H129" i="1"/>
  <c r="W185" i="7"/>
  <c r="S186" s="1"/>
  <c r="AE184"/>
  <c r="AC185"/>
  <c r="AB185"/>
  <c r="AH118"/>
  <c r="AJ118"/>
  <c r="AK118" s="1"/>
  <c r="AG119" s="1"/>
  <c r="AA185"/>
  <c r="Q187"/>
  <c r="AH119" l="1"/>
  <c r="T186"/>
  <c r="I129" i="1"/>
  <c r="B130" s="1"/>
  <c r="E130"/>
  <c r="U187" i="7"/>
  <c r="F119"/>
  <c r="AE185"/>
  <c r="AL118"/>
  <c r="AD185"/>
  <c r="Z186" s="1"/>
  <c r="P188"/>
  <c r="L189" s="1"/>
  <c r="Q188"/>
  <c r="V186"/>
  <c r="W186" s="1"/>
  <c r="S187" s="1"/>
  <c r="J129" i="1"/>
  <c r="G119" i="7"/>
  <c r="AI119" s="1"/>
  <c r="T187" l="1"/>
  <c r="V187"/>
  <c r="AA186"/>
  <c r="U188"/>
  <c r="F130" i="1"/>
  <c r="G130"/>
  <c r="H130" s="1"/>
  <c r="H119" i="7"/>
  <c r="W187"/>
  <c r="S188" s="1"/>
  <c r="X186"/>
  <c r="M189"/>
  <c r="O189"/>
  <c r="N189"/>
  <c r="P189" s="1"/>
  <c r="L190" s="1"/>
  <c r="M190" l="1"/>
  <c r="O190"/>
  <c r="N190"/>
  <c r="I130" i="1"/>
  <c r="B131" s="1"/>
  <c r="E131"/>
  <c r="T188" i="7"/>
  <c r="V188"/>
  <c r="X187"/>
  <c r="AC186"/>
  <c r="AB186"/>
  <c r="I119"/>
  <c r="B120" s="1"/>
  <c r="E120" s="1"/>
  <c r="AJ119"/>
  <c r="J130" i="1"/>
  <c r="Q189" i="7"/>
  <c r="J119"/>
  <c r="W188"/>
  <c r="S189" s="1"/>
  <c r="AE186"/>
  <c r="T189" l="1"/>
  <c r="U189"/>
  <c r="V189"/>
  <c r="F131" i="1"/>
  <c r="AD186" i="7"/>
  <c r="Z187" s="1"/>
  <c r="X188"/>
  <c r="P190"/>
  <c r="L191" s="1"/>
  <c r="Q190"/>
  <c r="AL119"/>
  <c r="AK119"/>
  <c r="AG120" s="1"/>
  <c r="F120"/>
  <c r="AB187"/>
  <c r="AD187" s="1"/>
  <c r="AC187"/>
  <c r="G131" i="1"/>
  <c r="AH120" i="7" l="1"/>
  <c r="U190"/>
  <c r="AB188"/>
  <c r="W189"/>
  <c r="S190" s="1"/>
  <c r="G120"/>
  <c r="H120" s="1"/>
  <c r="X189"/>
  <c r="M191"/>
  <c r="O191"/>
  <c r="N191"/>
  <c r="P191" s="1"/>
  <c r="L192"/>
  <c r="AA187"/>
  <c r="AE187" s="1"/>
  <c r="Z188"/>
  <c r="H131" i="1"/>
  <c r="I131" l="1"/>
  <c r="B132" s="1"/>
  <c r="E132"/>
  <c r="AA188" i="7"/>
  <c r="M192"/>
  <c r="O192"/>
  <c r="N192"/>
  <c r="AB189"/>
  <c r="T190"/>
  <c r="AC188"/>
  <c r="V190"/>
  <c r="AI120"/>
  <c r="AL120" s="1"/>
  <c r="I120"/>
  <c r="B121" s="1"/>
  <c r="E121" s="1"/>
  <c r="Q191"/>
  <c r="J120"/>
  <c r="J131" i="1"/>
  <c r="AD188" i="7"/>
  <c r="Z189" s="1"/>
  <c r="W190"/>
  <c r="S191" s="1"/>
  <c r="AJ120"/>
  <c r="AA189" l="1"/>
  <c r="AC189"/>
  <c r="T191"/>
  <c r="V191"/>
  <c r="U191"/>
  <c r="W191" s="1"/>
  <c r="S192" s="1"/>
  <c r="F121"/>
  <c r="AK120"/>
  <c r="AG121" s="1"/>
  <c r="F132" i="1"/>
  <c r="X190" i="7"/>
  <c r="AD189"/>
  <c r="Z190" s="1"/>
  <c r="P192"/>
  <c r="L193" s="1"/>
  <c r="Q192"/>
  <c r="AE188"/>
  <c r="AA190" l="1"/>
  <c r="T192"/>
  <c r="V192"/>
  <c r="U192"/>
  <c r="W192" s="1"/>
  <c r="S193" s="1"/>
  <c r="AH121"/>
  <c r="M193"/>
  <c r="O193"/>
  <c r="N193"/>
  <c r="P193" s="1"/>
  <c r="L194" s="1"/>
  <c r="AC190"/>
  <c r="AB190"/>
  <c r="G121"/>
  <c r="H121" s="1"/>
  <c r="X191"/>
  <c r="AI121"/>
  <c r="G132" i="1"/>
  <c r="H132" s="1"/>
  <c r="AE189" i="7"/>
  <c r="T193" l="1"/>
  <c r="M194"/>
  <c r="O194"/>
  <c r="N194"/>
  <c r="AB191"/>
  <c r="I132" i="1"/>
  <c r="B133" s="1"/>
  <c r="E133"/>
  <c r="I121" i="7"/>
  <c r="B122" s="1"/>
  <c r="Q193"/>
  <c r="J121"/>
  <c r="AD190"/>
  <c r="Z191" s="1"/>
  <c r="AJ121"/>
  <c r="AK121" s="1"/>
  <c r="AG122" s="1"/>
  <c r="J132" i="1"/>
  <c r="X192" i="7"/>
  <c r="AE190"/>
  <c r="AH122" l="1"/>
  <c r="F122"/>
  <c r="AA191"/>
  <c r="AL121"/>
  <c r="E122"/>
  <c r="P194"/>
  <c r="L195" s="1"/>
  <c r="Q194"/>
  <c r="AB192"/>
  <c r="U193"/>
  <c r="W193" s="1"/>
  <c r="S194" s="1"/>
  <c r="V193"/>
  <c r="F133" i="1"/>
  <c r="G133" s="1"/>
  <c r="H133" s="1"/>
  <c r="AC191" i="7"/>
  <c r="AD191" s="1"/>
  <c r="Z192" s="1"/>
  <c r="AA192" l="1"/>
  <c r="AC192"/>
  <c r="I133" i="1"/>
  <c r="B134" s="1"/>
  <c r="E134"/>
  <c r="T194" i="7"/>
  <c r="U194"/>
  <c r="W194" s="1"/>
  <c r="S195" s="1"/>
  <c r="V194"/>
  <c r="M195"/>
  <c r="O195"/>
  <c r="N195"/>
  <c r="AD192"/>
  <c r="Z193" s="1"/>
  <c r="X193"/>
  <c r="G122"/>
  <c r="J133" i="1"/>
  <c r="AE191" i="7"/>
  <c r="T195" l="1"/>
  <c r="AA193"/>
  <c r="AB193"/>
  <c r="AC193"/>
  <c r="AI122"/>
  <c r="H122"/>
  <c r="P195"/>
  <c r="L196" s="1"/>
  <c r="Q195"/>
  <c r="AE192"/>
  <c r="F134" i="1"/>
  <c r="X194" i="7"/>
  <c r="I122" l="1"/>
  <c r="B123" s="1"/>
  <c r="E123"/>
  <c r="AJ122"/>
  <c r="J122"/>
  <c r="AB194"/>
  <c r="V195"/>
  <c r="U195"/>
  <c r="W195" s="1"/>
  <c r="S196" s="1"/>
  <c r="AK122"/>
  <c r="AG123" s="1"/>
  <c r="AL122"/>
  <c r="G134" i="1"/>
  <c r="H134" s="1"/>
  <c r="AD193" i="7"/>
  <c r="Z194" s="1"/>
  <c r="AE193"/>
  <c r="M196"/>
  <c r="O196"/>
  <c r="N196"/>
  <c r="P196" s="1"/>
  <c r="L197" s="1"/>
  <c r="M197" l="1"/>
  <c r="O197"/>
  <c r="N197"/>
  <c r="I134" i="1"/>
  <c r="B135" s="1"/>
  <c r="E135"/>
  <c r="AH123" i="7"/>
  <c r="T196"/>
  <c r="AA194"/>
  <c r="F123"/>
  <c r="Q196"/>
  <c r="X195"/>
  <c r="J134" i="1"/>
  <c r="AC194" i="7"/>
  <c r="AD194" s="1"/>
  <c r="Z195" s="1"/>
  <c r="G123"/>
  <c r="AI123" s="1"/>
  <c r="AA195" l="1"/>
  <c r="AB195"/>
  <c r="AC195"/>
  <c r="V196"/>
  <c r="U196"/>
  <c r="W196" s="1"/>
  <c r="S197" s="1"/>
  <c r="F135" i="1"/>
  <c r="H135"/>
  <c r="H123" i="7"/>
  <c r="J123"/>
  <c r="P197"/>
  <c r="L198" s="1"/>
  <c r="Q197"/>
  <c r="AE194"/>
  <c r="G135" i="1"/>
  <c r="I123" i="7" l="1"/>
  <c r="B124" s="1"/>
  <c r="E124"/>
  <c r="AJ123"/>
  <c r="I135" i="1"/>
  <c r="B136" s="1"/>
  <c r="E136"/>
  <c r="M198" i="7"/>
  <c r="Q198" s="1"/>
  <c r="U198" s="1"/>
  <c r="O198"/>
  <c r="N198"/>
  <c r="P198" s="1"/>
  <c r="L199" s="1"/>
  <c r="X196"/>
  <c r="J135" i="1"/>
  <c r="AD195" i="7"/>
  <c r="Z196" s="1"/>
  <c r="AE195"/>
  <c r="U197"/>
  <c r="V197"/>
  <c r="T197"/>
  <c r="M199" l="1"/>
  <c r="O199"/>
  <c r="N199"/>
  <c r="AA196"/>
  <c r="AB196"/>
  <c r="AD196" s="1"/>
  <c r="Z197" s="1"/>
  <c r="AC196"/>
  <c r="AK123"/>
  <c r="AG124" s="1"/>
  <c r="AL123"/>
  <c r="F124"/>
  <c r="X197"/>
  <c r="W197"/>
  <c r="S198" s="1"/>
  <c r="G136" i="1"/>
  <c r="F136"/>
  <c r="H136"/>
  <c r="G124" i="7"/>
  <c r="H124" s="1"/>
  <c r="I124" l="1"/>
  <c r="B125" s="1"/>
  <c r="E125"/>
  <c r="AA197"/>
  <c r="AC197"/>
  <c r="AB197"/>
  <c r="AD197" s="1"/>
  <c r="Z198" s="1"/>
  <c r="T198"/>
  <c r="X198" s="1"/>
  <c r="AB198" s="1"/>
  <c r="J136" i="1"/>
  <c r="V198" i="7"/>
  <c r="W198" s="1"/>
  <c r="S199" s="1"/>
  <c r="J124"/>
  <c r="P199"/>
  <c r="L200" s="1"/>
  <c r="Q199"/>
  <c r="I136" i="1"/>
  <c r="B137" s="1"/>
  <c r="E137"/>
  <c r="AH124" i="7"/>
  <c r="AJ124"/>
  <c r="AI124"/>
  <c r="AE196"/>
  <c r="T199" l="1"/>
  <c r="AA198"/>
  <c r="F137" i="1"/>
  <c r="M200" i="7"/>
  <c r="O200"/>
  <c r="N200"/>
  <c r="AK124"/>
  <c r="AG125" s="1"/>
  <c r="U199"/>
  <c r="V199"/>
  <c r="F125"/>
  <c r="AC198"/>
  <c r="AD198" s="1"/>
  <c r="Z199" s="1"/>
  <c r="AL124"/>
  <c r="G137" i="1"/>
  <c r="H137" s="1"/>
  <c r="AE197" i="7"/>
  <c r="G125"/>
  <c r="AI125" s="1"/>
  <c r="I137" i="1" l="1"/>
  <c r="B138" s="1"/>
  <c r="E138"/>
  <c r="AA199" i="7"/>
  <c r="AH125"/>
  <c r="H125"/>
  <c r="W199"/>
  <c r="S200" s="1"/>
  <c r="P200"/>
  <c r="L201" s="1"/>
  <c r="Q200"/>
  <c r="AE198"/>
  <c r="X199"/>
  <c r="J137" i="1"/>
  <c r="M201" i="7" l="1"/>
  <c r="O201"/>
  <c r="N201"/>
  <c r="I125"/>
  <c r="B126" s="1"/>
  <c r="E126"/>
  <c r="AB199"/>
  <c r="AC199"/>
  <c r="AE199" s="1"/>
  <c r="V200"/>
  <c r="U200"/>
  <c r="W200" s="1"/>
  <c r="S201"/>
  <c r="T200"/>
  <c r="F138" i="1"/>
  <c r="J125" i="7"/>
  <c r="AJ125"/>
  <c r="AK125" s="1"/>
  <c r="AG126" s="1"/>
  <c r="G138" i="1"/>
  <c r="H138" s="1"/>
  <c r="I138" l="1"/>
  <c r="B139" s="1"/>
  <c r="E139"/>
  <c r="H126" i="7"/>
  <c r="F126"/>
  <c r="AL125"/>
  <c r="J138" i="1"/>
  <c r="X200" i="7"/>
  <c r="AD199"/>
  <c r="Z200" s="1"/>
  <c r="P201"/>
  <c r="L202" s="1"/>
  <c r="Q201"/>
  <c r="AH126"/>
  <c r="AI126"/>
  <c r="T201"/>
  <c r="G126"/>
  <c r="U201" l="1"/>
  <c r="V201"/>
  <c r="AA200"/>
  <c r="I126"/>
  <c r="B127" s="1"/>
  <c r="E127"/>
  <c r="M202"/>
  <c r="O202"/>
  <c r="N202"/>
  <c r="AC200"/>
  <c r="AB200"/>
  <c r="AD200" s="1"/>
  <c r="Z201" s="1"/>
  <c r="F139" i="1"/>
  <c r="X201" i="7"/>
  <c r="AJ126"/>
  <c r="AK126" s="1"/>
  <c r="AG127" s="1"/>
  <c r="J126"/>
  <c r="AL126"/>
  <c r="G139" i="1"/>
  <c r="H139" s="1"/>
  <c r="I139" l="1"/>
  <c r="B140" s="1"/>
  <c r="E140"/>
  <c r="AA201" i="7"/>
  <c r="AH127"/>
  <c r="AC201"/>
  <c r="AB201"/>
  <c r="AD201" s="1"/>
  <c r="Z202" s="1"/>
  <c r="F127"/>
  <c r="J139" i="1"/>
  <c r="P202" i="7"/>
  <c r="L203" s="1"/>
  <c r="Q202"/>
  <c r="AE200"/>
  <c r="W201"/>
  <c r="S202" s="1"/>
  <c r="G127"/>
  <c r="AI127" s="1"/>
  <c r="AA202" l="1"/>
  <c r="M203"/>
  <c r="O203"/>
  <c r="N203"/>
  <c r="T202"/>
  <c r="V202"/>
  <c r="U202"/>
  <c r="W202" s="1"/>
  <c r="S203" s="1"/>
  <c r="F140" i="1"/>
  <c r="H127" i="7"/>
  <c r="J127"/>
  <c r="AE201"/>
  <c r="G140" i="1"/>
  <c r="T203" i="7" l="1"/>
  <c r="L19" i="1"/>
  <c r="M19"/>
  <c r="X202" i="7"/>
  <c r="P203"/>
  <c r="L204" s="1"/>
  <c r="Q203"/>
  <c r="I127"/>
  <c r="B128" s="1"/>
  <c r="E128" s="1"/>
  <c r="AJ127"/>
  <c r="H140" i="1"/>
  <c r="AK127" i="7" l="1"/>
  <c r="AG128" s="1"/>
  <c r="AL127"/>
  <c r="U203"/>
  <c r="W203" s="1"/>
  <c r="S204" s="1"/>
  <c r="V203"/>
  <c r="I140" i="1"/>
  <c r="B141" s="1"/>
  <c r="E141"/>
  <c r="M204" i="7"/>
  <c r="O204"/>
  <c r="N204"/>
  <c r="P204" s="1"/>
  <c r="L205" s="1"/>
  <c r="J140" i="1"/>
  <c r="X203" i="7"/>
  <c r="F128"/>
  <c r="AB202"/>
  <c r="AC202"/>
  <c r="N19" i="1"/>
  <c r="M205" i="7" l="1"/>
  <c r="O205"/>
  <c r="N205"/>
  <c r="J128"/>
  <c r="G128"/>
  <c r="H128" s="1"/>
  <c r="AD202"/>
  <c r="Z203" s="1"/>
  <c r="AE202"/>
  <c r="AB203"/>
  <c r="F141" i="1"/>
  <c r="T204" i="7"/>
  <c r="AH128"/>
  <c r="AL128" s="1"/>
  <c r="AJ128"/>
  <c r="AI128"/>
  <c r="Q204"/>
  <c r="AK128" l="1"/>
  <c r="AG129" s="1"/>
  <c r="AA203"/>
  <c r="V204"/>
  <c r="U204"/>
  <c r="W204" s="1"/>
  <c r="S205" s="1"/>
  <c r="I128"/>
  <c r="B129" s="1"/>
  <c r="E129"/>
  <c r="X204"/>
  <c r="AC203"/>
  <c r="P205"/>
  <c r="L206" s="1"/>
  <c r="Q205"/>
  <c r="AD203"/>
  <c r="Z204" s="1"/>
  <c r="G141" i="1"/>
  <c r="AA204" i="7" l="1"/>
  <c r="M206"/>
  <c r="O206"/>
  <c r="N206"/>
  <c r="P206" s="1"/>
  <c r="L207" s="1"/>
  <c r="T205"/>
  <c r="H141" i="1"/>
  <c r="U205" i="7"/>
  <c r="W205" s="1"/>
  <c r="S206" s="1"/>
  <c r="V205"/>
  <c r="F129"/>
  <c r="AH129"/>
  <c r="G129"/>
  <c r="AI129" s="1"/>
  <c r="AE203"/>
  <c r="J141" i="1"/>
  <c r="AC204" i="7"/>
  <c r="AB204"/>
  <c r="M207" l="1"/>
  <c r="O207"/>
  <c r="N207"/>
  <c r="T206"/>
  <c r="I141" i="1"/>
  <c r="B142" s="1"/>
  <c r="E142"/>
  <c r="AD204" i="7"/>
  <c r="Z205" s="1"/>
  <c r="AE204"/>
  <c r="H129"/>
  <c r="X205"/>
  <c r="Q206"/>
  <c r="V206" l="1"/>
  <c r="U206"/>
  <c r="W206" s="1"/>
  <c r="S207" s="1"/>
  <c r="AB205"/>
  <c r="AC205"/>
  <c r="AA205"/>
  <c r="F142" i="1"/>
  <c r="H142"/>
  <c r="G142"/>
  <c r="X206" i="7"/>
  <c r="P207"/>
  <c r="L208" s="1"/>
  <c r="Q207"/>
  <c r="I129"/>
  <c r="B130" s="1"/>
  <c r="E130"/>
  <c r="AJ129"/>
  <c r="J129"/>
  <c r="U207" l="1"/>
  <c r="V207"/>
  <c r="AK129"/>
  <c r="AG130" s="1"/>
  <c r="AL129"/>
  <c r="H130"/>
  <c r="F130"/>
  <c r="M208"/>
  <c r="O208"/>
  <c r="N208"/>
  <c r="J142" i="1"/>
  <c r="G130" i="7"/>
  <c r="AE205"/>
  <c r="AD205"/>
  <c r="Z206" s="1"/>
  <c r="AB206"/>
  <c r="I142" i="1"/>
  <c r="B143" s="1"/>
  <c r="E143"/>
  <c r="T207" i="7"/>
  <c r="X207" s="1"/>
  <c r="AB207"/>
  <c r="AA206" l="1"/>
  <c r="F143" i="1"/>
  <c r="G143" s="1"/>
  <c r="AC206" i="7"/>
  <c r="P208"/>
  <c r="L209" s="1"/>
  <c r="Q208"/>
  <c r="J130"/>
  <c r="W207"/>
  <c r="S208" s="1"/>
  <c r="I130"/>
  <c r="B131" s="1"/>
  <c r="E131" s="1"/>
  <c r="AH130"/>
  <c r="AJ130"/>
  <c r="AI130"/>
  <c r="AD206"/>
  <c r="Z207" s="1"/>
  <c r="AA207" l="1"/>
  <c r="Z208"/>
  <c r="AC207"/>
  <c r="AD207" s="1"/>
  <c r="H143" i="1"/>
  <c r="AK130" i="7"/>
  <c r="AG131" s="1"/>
  <c r="T208"/>
  <c r="M209"/>
  <c r="O209"/>
  <c r="N209"/>
  <c r="P209" s="1"/>
  <c r="L210" s="1"/>
  <c r="AL130"/>
  <c r="F131"/>
  <c r="V208"/>
  <c r="U208"/>
  <c r="J143" i="1"/>
  <c r="AE206" i="7"/>
  <c r="M210" l="1"/>
  <c r="O210"/>
  <c r="N210"/>
  <c r="AH131"/>
  <c r="I143" i="1"/>
  <c r="B144" s="1"/>
  <c r="E144"/>
  <c r="X208" i="7"/>
  <c r="W208"/>
  <c r="S209" s="1"/>
  <c r="AI131"/>
  <c r="AE207"/>
  <c r="AA208"/>
  <c r="Q209"/>
  <c r="G131"/>
  <c r="H131" s="1"/>
  <c r="V209" l="1"/>
  <c r="U209"/>
  <c r="W209" s="1"/>
  <c r="S210" s="1"/>
  <c r="I131"/>
  <c r="B132" s="1"/>
  <c r="E132" s="1"/>
  <c r="T209"/>
  <c r="X209" s="1"/>
  <c r="F144" i="1"/>
  <c r="G144"/>
  <c r="J131" i="7"/>
  <c r="AJ131"/>
  <c r="AL131" s="1"/>
  <c r="P210"/>
  <c r="L211" s="1"/>
  <c r="Q210"/>
  <c r="AK131"/>
  <c r="AG132" s="1"/>
  <c r="AC208"/>
  <c r="AB208"/>
  <c r="T210" l="1"/>
  <c r="M211"/>
  <c r="Q211" s="1"/>
  <c r="U211" s="1"/>
  <c r="O211"/>
  <c r="N211"/>
  <c r="P211" s="1"/>
  <c r="L212" s="1"/>
  <c r="J144" i="1"/>
  <c r="U210" i="7"/>
  <c r="W210" s="1"/>
  <c r="S211" s="1"/>
  <c r="V210"/>
  <c r="AD208"/>
  <c r="Z209" s="1"/>
  <c r="AE208"/>
  <c r="H144" i="1"/>
  <c r="AB209" i="7"/>
  <c r="AH132"/>
  <c r="F132"/>
  <c r="G132" s="1"/>
  <c r="T211" l="1"/>
  <c r="M212"/>
  <c r="O212"/>
  <c r="N212"/>
  <c r="AI132"/>
  <c r="H132"/>
  <c r="I144" i="1"/>
  <c r="B145" s="1"/>
  <c r="E145"/>
  <c r="AA209" i="7"/>
  <c r="V211"/>
  <c r="W211" s="1"/>
  <c r="S212" s="1"/>
  <c r="AC209"/>
  <c r="AD209" s="1"/>
  <c r="Z210" s="1"/>
  <c r="X210"/>
  <c r="J132"/>
  <c r="AA210" l="1"/>
  <c r="T212"/>
  <c r="F145" i="1"/>
  <c r="H145"/>
  <c r="AB210" i="7"/>
  <c r="AC210"/>
  <c r="G145" i="1"/>
  <c r="P212" i="7"/>
  <c r="L213" s="1"/>
  <c r="Q212"/>
  <c r="X211"/>
  <c r="I132"/>
  <c r="B133" s="1"/>
  <c r="E133" s="1"/>
  <c r="AJ132"/>
  <c r="AL132" s="1"/>
  <c r="AE209"/>
  <c r="U212" l="1"/>
  <c r="W212" s="1"/>
  <c r="S213" s="1"/>
  <c r="V212"/>
  <c r="I145" i="1"/>
  <c r="B146" s="1"/>
  <c r="E146"/>
  <c r="AB211" i="7"/>
  <c r="M213"/>
  <c r="O213"/>
  <c r="N213"/>
  <c r="P213" s="1"/>
  <c r="L214" s="1"/>
  <c r="J145" i="1"/>
  <c r="AK132" i="7"/>
  <c r="AG133" s="1"/>
  <c r="AD210"/>
  <c r="Z211" s="1"/>
  <c r="X212"/>
  <c r="AE210"/>
  <c r="F133"/>
  <c r="M214" l="1"/>
  <c r="O214"/>
  <c r="N214"/>
  <c r="AH133"/>
  <c r="AJ133"/>
  <c r="AI133"/>
  <c r="AA211"/>
  <c r="Q213"/>
  <c r="AC211"/>
  <c r="G133"/>
  <c r="H133" s="1"/>
  <c r="AB212"/>
  <c r="F146" i="1"/>
  <c r="T213" i="7"/>
  <c r="AD211"/>
  <c r="Z212" s="1"/>
  <c r="AA212" l="1"/>
  <c r="Z213"/>
  <c r="AC212"/>
  <c r="I133"/>
  <c r="B134" s="1"/>
  <c r="E134" s="1"/>
  <c r="J146" i="1"/>
  <c r="AD212" i="7"/>
  <c r="G146" i="1"/>
  <c r="H146" s="1"/>
  <c r="J133" i="7"/>
  <c r="AE211"/>
  <c r="P214"/>
  <c r="L215" s="1"/>
  <c r="Q214"/>
  <c r="V213"/>
  <c r="U213"/>
  <c r="W213" s="1"/>
  <c r="S214" s="1"/>
  <c r="AK133"/>
  <c r="AG134" s="1"/>
  <c r="AI134"/>
  <c r="AL133"/>
  <c r="T214" l="1"/>
  <c r="I146" i="1"/>
  <c r="B147" s="1"/>
  <c r="E147"/>
  <c r="AA213" i="7"/>
  <c r="AH134"/>
  <c r="AL134" s="1"/>
  <c r="AJ134"/>
  <c r="M215"/>
  <c r="Q215" s="1"/>
  <c r="U215" s="1"/>
  <c r="O215"/>
  <c r="N215"/>
  <c r="P215" s="1"/>
  <c r="L216"/>
  <c r="X213"/>
  <c r="AE212"/>
  <c r="AK134"/>
  <c r="AG135" s="1"/>
  <c r="AI135"/>
  <c r="U214"/>
  <c r="V214"/>
  <c r="F134"/>
  <c r="AH135" l="1"/>
  <c r="AL135" s="1"/>
  <c r="AJ135"/>
  <c r="M216"/>
  <c r="O216"/>
  <c r="N216"/>
  <c r="P216" s="1"/>
  <c r="L217"/>
  <c r="W214"/>
  <c r="S215" s="1"/>
  <c r="G134"/>
  <c r="H134" s="1"/>
  <c r="AK135"/>
  <c r="AG136" s="1"/>
  <c r="AI136"/>
  <c r="AB213"/>
  <c r="AD213" s="1"/>
  <c r="Z214" s="1"/>
  <c r="AC213"/>
  <c r="F147" i="1"/>
  <c r="X214" i="7"/>
  <c r="AH136" l="1"/>
  <c r="AL136" s="1"/>
  <c r="AJ136"/>
  <c r="AA214"/>
  <c r="T215"/>
  <c r="X215" s="1"/>
  <c r="V215"/>
  <c r="W215" s="1"/>
  <c r="S216" s="1"/>
  <c r="AC214"/>
  <c r="AB214"/>
  <c r="AK136"/>
  <c r="AG137" s="1"/>
  <c r="AI137"/>
  <c r="I134"/>
  <c r="B135" s="1"/>
  <c r="AE213"/>
  <c r="J134"/>
  <c r="Q216"/>
  <c r="M217"/>
  <c r="Q217" s="1"/>
  <c r="O217"/>
  <c r="N217"/>
  <c r="P217" s="1"/>
  <c r="L218"/>
  <c r="J147" i="1"/>
  <c r="G147"/>
  <c r="H147" s="1"/>
  <c r="T216" i="7" l="1"/>
  <c r="AH137"/>
  <c r="AL137" s="1"/>
  <c r="AJ137"/>
  <c r="U217"/>
  <c r="H135"/>
  <c r="F135"/>
  <c r="I147" i="1"/>
  <c r="B148" s="1"/>
  <c r="E148"/>
  <c r="M218" i="7"/>
  <c r="O218"/>
  <c r="N218"/>
  <c r="P218" s="1"/>
  <c r="L219"/>
  <c r="U216"/>
  <c r="V216"/>
  <c r="AK137"/>
  <c r="AG138" s="1"/>
  <c r="AI138"/>
  <c r="E135"/>
  <c r="G135" s="1"/>
  <c r="AD214"/>
  <c r="Z215" s="1"/>
  <c r="AB215"/>
  <c r="AE214"/>
  <c r="AH138" l="1"/>
  <c r="AL138" s="1"/>
  <c r="AJ138"/>
  <c r="AA215"/>
  <c r="AE215" s="1"/>
  <c r="F148" i="1"/>
  <c r="G148"/>
  <c r="H148" s="1"/>
  <c r="W216" i="7"/>
  <c r="S217" s="1"/>
  <c r="Q218"/>
  <c r="J135"/>
  <c r="AC215"/>
  <c r="AD215" s="1"/>
  <c r="Z216" s="1"/>
  <c r="AK138"/>
  <c r="AG139" s="1"/>
  <c r="AI139"/>
  <c r="M219"/>
  <c r="Q219" s="1"/>
  <c r="O219"/>
  <c r="N219"/>
  <c r="P219" s="1"/>
  <c r="L220"/>
  <c r="I135"/>
  <c r="B136" s="1"/>
  <c r="X216"/>
  <c r="AH139" l="1"/>
  <c r="AL139" s="1"/>
  <c r="AJ139"/>
  <c r="AA216"/>
  <c r="I148" i="1"/>
  <c r="B149" s="1"/>
  <c r="E149"/>
  <c r="F136" i="7"/>
  <c r="T217"/>
  <c r="V217"/>
  <c r="W217" s="1"/>
  <c r="S218" s="1"/>
  <c r="AC216"/>
  <c r="AB216"/>
  <c r="AD216" s="1"/>
  <c r="Z217" s="1"/>
  <c r="M220"/>
  <c r="O220"/>
  <c r="N220"/>
  <c r="P220" s="1"/>
  <c r="L221"/>
  <c r="AK139"/>
  <c r="AG140" s="1"/>
  <c r="AI140"/>
  <c r="U218"/>
  <c r="E136"/>
  <c r="J148" i="1"/>
  <c r="AA217" i="7" l="1"/>
  <c r="T218"/>
  <c r="X218" s="1"/>
  <c r="V218"/>
  <c r="AH140"/>
  <c r="AJ140"/>
  <c r="AK140" s="1"/>
  <c r="AG141" s="1"/>
  <c r="M221"/>
  <c r="O221"/>
  <c r="N221"/>
  <c r="P221" s="1"/>
  <c r="L222" s="1"/>
  <c r="W218"/>
  <c r="S219" s="1"/>
  <c r="U219"/>
  <c r="G136"/>
  <c r="H136" s="1"/>
  <c r="Q220"/>
  <c r="X217"/>
  <c r="G149" i="1"/>
  <c r="AI141" i="7"/>
  <c r="F149" i="1"/>
  <c r="H149"/>
  <c r="J136" i="7"/>
  <c r="AE216"/>
  <c r="M222" l="1"/>
  <c r="O222"/>
  <c r="N222"/>
  <c r="P222" s="1"/>
  <c r="L223"/>
  <c r="T219"/>
  <c r="X219" s="1"/>
  <c r="V219"/>
  <c r="AH141"/>
  <c r="AJ141"/>
  <c r="AK141"/>
  <c r="AG142" s="1"/>
  <c r="AI142"/>
  <c r="U220"/>
  <c r="AC217"/>
  <c r="AB217"/>
  <c r="I136"/>
  <c r="B137" s="1"/>
  <c r="J149" i="1"/>
  <c r="W219" i="7"/>
  <c r="S220" s="1"/>
  <c r="Q221"/>
  <c r="AL140"/>
  <c r="AB218"/>
  <c r="AE217"/>
  <c r="I149" i="1"/>
  <c r="B150" s="1"/>
  <c r="E150"/>
  <c r="T220" i="7" l="1"/>
  <c r="X220" s="1"/>
  <c r="V220"/>
  <c r="AH142"/>
  <c r="AJ142"/>
  <c r="AK142" s="1"/>
  <c r="AG143" s="1"/>
  <c r="H137"/>
  <c r="F137"/>
  <c r="F150" i="1"/>
  <c r="H150"/>
  <c r="U221" i="7"/>
  <c r="AI143"/>
  <c r="G150" i="1"/>
  <c r="W220" i="7"/>
  <c r="S221" s="1"/>
  <c r="E137"/>
  <c r="G137" s="1"/>
  <c r="AD217"/>
  <c r="Z218" s="1"/>
  <c r="AL141"/>
  <c r="AB219"/>
  <c r="Q222"/>
  <c r="M223"/>
  <c r="Q223" s="1"/>
  <c r="O223"/>
  <c r="N223"/>
  <c r="P223" s="1"/>
  <c r="L224"/>
  <c r="T221" l="1"/>
  <c r="X221" s="1"/>
  <c r="V221"/>
  <c r="AH143"/>
  <c r="AJ143"/>
  <c r="M224"/>
  <c r="O224"/>
  <c r="N224"/>
  <c r="P224" s="1"/>
  <c r="L225"/>
  <c r="U222"/>
  <c r="W221"/>
  <c r="S222" s="1"/>
  <c r="J150" i="1"/>
  <c r="J137" i="7"/>
  <c r="AL142"/>
  <c r="AB220"/>
  <c r="AA218"/>
  <c r="Z219"/>
  <c r="AC218"/>
  <c r="AD218" s="1"/>
  <c r="AK143"/>
  <c r="AG144" s="1"/>
  <c r="AI144"/>
  <c r="I150" i="1"/>
  <c r="B151" s="1"/>
  <c r="E151"/>
  <c r="I137" i="7"/>
  <c r="B138" s="1"/>
  <c r="AH144" l="1"/>
  <c r="AL144" s="1"/>
  <c r="AJ144"/>
  <c r="T222"/>
  <c r="V222"/>
  <c r="W222" s="1"/>
  <c r="S223" s="1"/>
  <c r="F138"/>
  <c r="AA219"/>
  <c r="AC219"/>
  <c r="AD219" s="1"/>
  <c r="Z220" s="1"/>
  <c r="AK144"/>
  <c r="AG145" s="1"/>
  <c r="AI145"/>
  <c r="U223"/>
  <c r="E138"/>
  <c r="G138" s="1"/>
  <c r="H138" s="1"/>
  <c r="AE218"/>
  <c r="Q224"/>
  <c r="AL143"/>
  <c r="AB221"/>
  <c r="F151" i="1"/>
  <c r="M225" i="7"/>
  <c r="Q225" s="1"/>
  <c r="O225"/>
  <c r="N225"/>
  <c r="P225" s="1"/>
  <c r="L226"/>
  <c r="I138" l="1"/>
  <c r="B139" s="1"/>
  <c r="E139"/>
  <c r="AA220"/>
  <c r="Z221"/>
  <c r="AC220"/>
  <c r="AD220" s="1"/>
  <c r="T223"/>
  <c r="V223"/>
  <c r="AH145"/>
  <c r="AL145" s="1"/>
  <c r="AJ145"/>
  <c r="U224"/>
  <c r="M226"/>
  <c r="Q226" s="1"/>
  <c r="O226"/>
  <c r="N226"/>
  <c r="P226" s="1"/>
  <c r="L227"/>
  <c r="W223"/>
  <c r="S224" s="1"/>
  <c r="AE219"/>
  <c r="J151" i="1"/>
  <c r="G151"/>
  <c r="H151" s="1"/>
  <c r="J138" i="7"/>
  <c r="X222"/>
  <c r="AK145"/>
  <c r="AG146" s="1"/>
  <c r="AI146"/>
  <c r="T224" l="1"/>
  <c r="X224" s="1"/>
  <c r="V224"/>
  <c r="AH146"/>
  <c r="AJ146"/>
  <c r="AK146" s="1"/>
  <c r="AG147" s="1"/>
  <c r="AI147"/>
  <c r="I151" i="1"/>
  <c r="B152" s="1"/>
  <c r="E152"/>
  <c r="M227" i="7"/>
  <c r="O227"/>
  <c r="N227"/>
  <c r="P227" s="1"/>
  <c r="L228"/>
  <c r="F139"/>
  <c r="X223"/>
  <c r="AE220"/>
  <c r="AB222"/>
  <c r="W224"/>
  <c r="S225" s="1"/>
  <c r="U225"/>
  <c r="AA221"/>
  <c r="Z222"/>
  <c r="AC221"/>
  <c r="AD221" s="1"/>
  <c r="G139"/>
  <c r="H139" s="1"/>
  <c r="I139" l="1"/>
  <c r="B140" s="1"/>
  <c r="E140"/>
  <c r="AH147"/>
  <c r="AL147" s="1"/>
  <c r="AJ147"/>
  <c r="T225"/>
  <c r="V225"/>
  <c r="AA222"/>
  <c r="AE222" s="1"/>
  <c r="W225"/>
  <c r="S226" s="1"/>
  <c r="U226"/>
  <c r="AB223"/>
  <c r="F152" i="1"/>
  <c r="G152" s="1"/>
  <c r="J139" i="7"/>
  <c r="AE221"/>
  <c r="Q227"/>
  <c r="AL146"/>
  <c r="AB224"/>
  <c r="M228"/>
  <c r="O228"/>
  <c r="N228"/>
  <c r="P228" s="1"/>
  <c r="L229"/>
  <c r="AK147"/>
  <c r="AG148" s="1"/>
  <c r="AI148"/>
  <c r="AC222"/>
  <c r="AD222" s="1"/>
  <c r="Z223" s="1"/>
  <c r="T226" l="1"/>
  <c r="X226" s="1"/>
  <c r="V226"/>
  <c r="AA223"/>
  <c r="AC223"/>
  <c r="AH148"/>
  <c r="AL148" s="1"/>
  <c r="AJ148"/>
  <c r="M20" i="1"/>
  <c r="H152"/>
  <c r="AK148" i="7"/>
  <c r="AG149" s="1"/>
  <c r="AI149"/>
  <c r="F140"/>
  <c r="AD223"/>
  <c r="Z224" s="1"/>
  <c r="Q228"/>
  <c r="W226"/>
  <c r="S227" s="1"/>
  <c r="X225"/>
  <c r="M229"/>
  <c r="Q229" s="1"/>
  <c r="O229"/>
  <c r="N229"/>
  <c r="P229" s="1"/>
  <c r="L230"/>
  <c r="U227"/>
  <c r="J152" i="1"/>
  <c r="L20"/>
  <c r="G140" i="7"/>
  <c r="H140" s="1"/>
  <c r="I140" l="1"/>
  <c r="B141" s="1"/>
  <c r="E141"/>
  <c r="T227"/>
  <c r="X227" s="1"/>
  <c r="V227"/>
  <c r="AA224"/>
  <c r="AC224"/>
  <c r="AD224" s="1"/>
  <c r="Z225" s="1"/>
  <c r="AH149"/>
  <c r="AL149" s="1"/>
  <c r="AJ149"/>
  <c r="AK149"/>
  <c r="AG150" s="1"/>
  <c r="AI150"/>
  <c r="M230"/>
  <c r="Q230" s="1"/>
  <c r="O230"/>
  <c r="N230"/>
  <c r="P230" s="1"/>
  <c r="L231"/>
  <c r="AB225"/>
  <c r="U228"/>
  <c r="I152" i="1"/>
  <c r="B153" s="1"/>
  <c r="E153"/>
  <c r="W227" i="7"/>
  <c r="S228" s="1"/>
  <c r="N20" i="1"/>
  <c r="J140" i="7"/>
  <c r="AE223"/>
  <c r="T228" l="1"/>
  <c r="X228" s="1"/>
  <c r="V228"/>
  <c r="AH150"/>
  <c r="AJ150"/>
  <c r="AK150" s="1"/>
  <c r="AG151" s="1"/>
  <c r="AA225"/>
  <c r="Z226"/>
  <c r="AC225"/>
  <c r="U230"/>
  <c r="F153" i="1"/>
  <c r="M231" i="7"/>
  <c r="O231"/>
  <c r="N231"/>
  <c r="P231" s="1"/>
  <c r="L232" s="1"/>
  <c r="AI151"/>
  <c r="H141"/>
  <c r="F141"/>
  <c r="AD225"/>
  <c r="AB226"/>
  <c r="G153" i="1"/>
  <c r="AB227" i="7"/>
  <c r="W228"/>
  <c r="S229" s="1"/>
  <c r="U229"/>
  <c r="AE224"/>
  <c r="G141"/>
  <c r="T229" l="1"/>
  <c r="X229" s="1"/>
  <c r="V229"/>
  <c r="M232"/>
  <c r="Q232" s="1"/>
  <c r="O232"/>
  <c r="N232"/>
  <c r="P232" s="1"/>
  <c r="L233"/>
  <c r="AH151"/>
  <c r="AL151" s="1"/>
  <c r="AJ151"/>
  <c r="I141"/>
  <c r="B142" s="1"/>
  <c r="AK151"/>
  <c r="AG152" s="1"/>
  <c r="AI152"/>
  <c r="W229"/>
  <c r="S230" s="1"/>
  <c r="J141"/>
  <c r="Q231"/>
  <c r="H153" i="1"/>
  <c r="AE225" i="7"/>
  <c r="AL150"/>
  <c r="AB228"/>
  <c r="AA226"/>
  <c r="AC226"/>
  <c r="AD226" s="1"/>
  <c r="Z227" s="1"/>
  <c r="AA227" l="1"/>
  <c r="Z228"/>
  <c r="AC227"/>
  <c r="AD227" s="1"/>
  <c r="T230"/>
  <c r="V230"/>
  <c r="W230" s="1"/>
  <c r="S231" s="1"/>
  <c r="AH152"/>
  <c r="AL152" s="1"/>
  <c r="AJ152"/>
  <c r="I153" i="1"/>
  <c r="B154" s="1"/>
  <c r="E154"/>
  <c r="F142" i="7"/>
  <c r="U231"/>
  <c r="AK152"/>
  <c r="AG153" s="1"/>
  <c r="AI153"/>
  <c r="M233"/>
  <c r="O233"/>
  <c r="N233"/>
  <c r="P233" s="1"/>
  <c r="L234"/>
  <c r="AE226"/>
  <c r="J153" i="1"/>
  <c r="E142" i="7"/>
  <c r="G142" s="1"/>
  <c r="H142" s="1"/>
  <c r="AB229"/>
  <c r="I142" l="1"/>
  <c r="B143" s="1"/>
  <c r="E143"/>
  <c r="AH153"/>
  <c r="AL153" s="1"/>
  <c r="AJ153"/>
  <c r="T231"/>
  <c r="V231"/>
  <c r="W231" s="1"/>
  <c r="S232" s="1"/>
  <c r="M234"/>
  <c r="O234"/>
  <c r="N234"/>
  <c r="P234" s="1"/>
  <c r="L235"/>
  <c r="U232"/>
  <c r="Q233"/>
  <c r="J142"/>
  <c r="G154" i="1"/>
  <c r="X230" i="7"/>
  <c r="AE227"/>
  <c r="AK153"/>
  <c r="AG154" s="1"/>
  <c r="AI154"/>
  <c r="F154" i="1"/>
  <c r="H154"/>
  <c r="AA228" i="7"/>
  <c r="Z229"/>
  <c r="AC228"/>
  <c r="AD228" s="1"/>
  <c r="T232" l="1"/>
  <c r="X232" s="1"/>
  <c r="V232"/>
  <c r="AH154"/>
  <c r="AJ154"/>
  <c r="AA229"/>
  <c r="Z230"/>
  <c r="AC230" s="1"/>
  <c r="AC229"/>
  <c r="AD229" s="1"/>
  <c r="AK154"/>
  <c r="AG155" s="1"/>
  <c r="AI155"/>
  <c r="M235"/>
  <c r="Q235" s="1"/>
  <c r="O235"/>
  <c r="N235"/>
  <c r="P235" s="1"/>
  <c r="L236"/>
  <c r="J154" i="1"/>
  <c r="AB230" i="7"/>
  <c r="F143"/>
  <c r="W232"/>
  <c r="S233" s="1"/>
  <c r="AE228"/>
  <c r="Q234"/>
  <c r="X231"/>
  <c r="I154" i="1"/>
  <c r="B155" s="1"/>
  <c r="E155"/>
  <c r="U233" i="7"/>
  <c r="G143"/>
  <c r="H143" s="1"/>
  <c r="T233" l="1"/>
  <c r="X233" s="1"/>
  <c r="V233"/>
  <c r="I143"/>
  <c r="B144" s="1"/>
  <c r="E144" s="1"/>
  <c r="AH155"/>
  <c r="AJ155"/>
  <c r="U234"/>
  <c r="AB231"/>
  <c r="M236"/>
  <c r="Q236" s="1"/>
  <c r="O236"/>
  <c r="N236"/>
  <c r="P236" s="1"/>
  <c r="L237"/>
  <c r="AK155"/>
  <c r="AG156" s="1"/>
  <c r="AI156"/>
  <c r="W233"/>
  <c r="S234" s="1"/>
  <c r="J143"/>
  <c r="AE229"/>
  <c r="AL154"/>
  <c r="AB232"/>
  <c r="F155" i="1"/>
  <c r="AA230" i="7"/>
  <c r="AE230" s="1"/>
  <c r="AD230"/>
  <c r="Z231" s="1"/>
  <c r="T234" l="1"/>
  <c r="X234" s="1"/>
  <c r="V234"/>
  <c r="AH156"/>
  <c r="AJ156"/>
  <c r="AA231"/>
  <c r="AC231"/>
  <c r="AK156"/>
  <c r="AG157" s="1"/>
  <c r="AI157"/>
  <c r="M237"/>
  <c r="Q237" s="1"/>
  <c r="O237"/>
  <c r="N237"/>
  <c r="P237" s="1"/>
  <c r="L238"/>
  <c r="G155" i="1"/>
  <c r="AD231" i="7"/>
  <c r="Z232" s="1"/>
  <c r="AL155"/>
  <c r="AB233"/>
  <c r="W234"/>
  <c r="S235" s="1"/>
  <c r="U235"/>
  <c r="U236" s="1"/>
  <c r="F144"/>
  <c r="T235" l="1"/>
  <c r="X235" s="1"/>
  <c r="V235"/>
  <c r="AH157"/>
  <c r="AJ157"/>
  <c r="U237"/>
  <c r="AA232"/>
  <c r="Z233"/>
  <c r="AC232"/>
  <c r="AD232" s="1"/>
  <c r="H155" i="1"/>
  <c r="M238" i="7"/>
  <c r="Q238" s="1"/>
  <c r="O238"/>
  <c r="U238"/>
  <c r="N238"/>
  <c r="P238" s="1"/>
  <c r="L239"/>
  <c r="AK157"/>
  <c r="AG158" s="1"/>
  <c r="AI158"/>
  <c r="J144"/>
  <c r="AE231"/>
  <c r="AL156"/>
  <c r="AB234"/>
  <c r="W235"/>
  <c r="S236" s="1"/>
  <c r="G144"/>
  <c r="H144" s="1"/>
  <c r="AH158" l="1"/>
  <c r="AL158" s="1"/>
  <c r="AJ158"/>
  <c r="T236"/>
  <c r="V236"/>
  <c r="W236" s="1"/>
  <c r="S237" s="1"/>
  <c r="AA233"/>
  <c r="AC233"/>
  <c r="AD233" s="1"/>
  <c r="Z234" s="1"/>
  <c r="I144"/>
  <c r="B145" s="1"/>
  <c r="E145"/>
  <c r="AK158"/>
  <c r="AG159" s="1"/>
  <c r="AI159"/>
  <c r="M239"/>
  <c r="O239"/>
  <c r="N239"/>
  <c r="P239" s="1"/>
  <c r="L240"/>
  <c r="I155" i="1"/>
  <c r="B156" s="1"/>
  <c r="E156"/>
  <c r="J155"/>
  <c r="AE232" i="7"/>
  <c r="AL157"/>
  <c r="AB235"/>
  <c r="AA234" l="1"/>
  <c r="Z235"/>
  <c r="AC234"/>
  <c r="AD234" s="1"/>
  <c r="T237"/>
  <c r="V237"/>
  <c r="W237" s="1"/>
  <c r="S238" s="1"/>
  <c r="AH159"/>
  <c r="AL159" s="1"/>
  <c r="AJ159"/>
  <c r="M240"/>
  <c r="Q240" s="1"/>
  <c r="O240"/>
  <c r="N240"/>
  <c r="P240" s="1"/>
  <c r="L241"/>
  <c r="F156" i="1"/>
  <c r="G156" s="1"/>
  <c r="H156" s="1"/>
  <c r="F145" i="7"/>
  <c r="Q239"/>
  <c r="X236"/>
  <c r="AK159"/>
  <c r="AG160" s="1"/>
  <c r="AI160"/>
  <c r="AE233"/>
  <c r="AH160" l="1"/>
  <c r="AL160" s="1"/>
  <c r="AJ160"/>
  <c r="I156" i="1"/>
  <c r="B157" s="1"/>
  <c r="E157"/>
  <c r="T238" i="7"/>
  <c r="V238"/>
  <c r="W238" s="1"/>
  <c r="S239" s="1"/>
  <c r="AB236"/>
  <c r="U239"/>
  <c r="U240" s="1"/>
  <c r="M241"/>
  <c r="Q241" s="1"/>
  <c r="O241"/>
  <c r="N241"/>
  <c r="P241" s="1"/>
  <c r="L242"/>
  <c r="G145"/>
  <c r="H145" s="1"/>
  <c r="X237"/>
  <c r="AE234"/>
  <c r="AK160"/>
  <c r="AG161" s="1"/>
  <c r="AI161"/>
  <c r="J156" i="1"/>
  <c r="AA235" i="7"/>
  <c r="Z236"/>
  <c r="AC236" s="1"/>
  <c r="AC235"/>
  <c r="AD235" s="1"/>
  <c r="AH161" l="1"/>
  <c r="AL161" s="1"/>
  <c r="AJ161"/>
  <c r="T239"/>
  <c r="V239"/>
  <c r="U241"/>
  <c r="AK161"/>
  <c r="AG162" s="1"/>
  <c r="AI162"/>
  <c r="I145"/>
  <c r="B146" s="1"/>
  <c r="E146"/>
  <c r="AB237"/>
  <c r="M242"/>
  <c r="Q242" s="1"/>
  <c r="O242"/>
  <c r="U242"/>
  <c r="N242"/>
  <c r="P242" s="1"/>
  <c r="L243"/>
  <c r="J145"/>
  <c r="AE235"/>
  <c r="X238"/>
  <c r="AA236"/>
  <c r="AE236" s="1"/>
  <c r="F157" i="1"/>
  <c r="W239" i="7"/>
  <c r="S240" s="1"/>
  <c r="AD236"/>
  <c r="Z237" s="1"/>
  <c r="AA237" l="1"/>
  <c r="AC237"/>
  <c r="AH162"/>
  <c r="AJ162"/>
  <c r="AK162" s="1"/>
  <c r="AG163" s="1"/>
  <c r="T240"/>
  <c r="X240" s="1"/>
  <c r="V240"/>
  <c r="W240" s="1"/>
  <c r="S241" s="1"/>
  <c r="AB238"/>
  <c r="AI163"/>
  <c r="M243"/>
  <c r="O243"/>
  <c r="N243"/>
  <c r="P243" s="1"/>
  <c r="L244" s="1"/>
  <c r="F146"/>
  <c r="AD237"/>
  <c r="Z238" s="1"/>
  <c r="G157" i="1"/>
  <c r="H157" s="1"/>
  <c r="X239" i="7"/>
  <c r="G146"/>
  <c r="H146" s="1"/>
  <c r="I146" l="1"/>
  <c r="B147" s="1"/>
  <c r="E147"/>
  <c r="T241"/>
  <c r="X241" s="1"/>
  <c r="V241"/>
  <c r="W241" s="1"/>
  <c r="S242" s="1"/>
  <c r="AH163"/>
  <c r="AJ163"/>
  <c r="AK163" s="1"/>
  <c r="AG164" s="1"/>
  <c r="AA238"/>
  <c r="AC238"/>
  <c r="M244"/>
  <c r="Q244" s="1"/>
  <c r="O244"/>
  <c r="N244"/>
  <c r="P244" s="1"/>
  <c r="L245"/>
  <c r="AB239"/>
  <c r="I157" i="1"/>
  <c r="B158" s="1"/>
  <c r="E158"/>
  <c r="J146" i="7"/>
  <c r="Q243"/>
  <c r="AD238"/>
  <c r="Z239" s="1"/>
  <c r="J157" i="1"/>
  <c r="AB240" i="7"/>
  <c r="AL162"/>
  <c r="AE237"/>
  <c r="AI164"/>
  <c r="AA239" l="1"/>
  <c r="AC239"/>
  <c r="AH164"/>
  <c r="AJ164"/>
  <c r="T242"/>
  <c r="X242" s="1"/>
  <c r="V242"/>
  <c r="W242" s="1"/>
  <c r="S243" s="1"/>
  <c r="U243"/>
  <c r="F158" i="1"/>
  <c r="M245" i="7"/>
  <c r="O245"/>
  <c r="N245"/>
  <c r="P245" s="1"/>
  <c r="L246"/>
  <c r="F147"/>
  <c r="AD239"/>
  <c r="Z240" s="1"/>
  <c r="AE238"/>
  <c r="AL163"/>
  <c r="AB241"/>
  <c r="AK164"/>
  <c r="AG165" s="1"/>
  <c r="AI165"/>
  <c r="G158" i="1"/>
  <c r="H158" s="1"/>
  <c r="T243" i="7" l="1"/>
  <c r="X243" s="1"/>
  <c r="V243"/>
  <c r="I158" i="1"/>
  <c r="B159" s="1"/>
  <c r="E159"/>
  <c r="AH165" i="7"/>
  <c r="AJ165"/>
  <c r="AA240"/>
  <c r="Z241"/>
  <c r="AC240"/>
  <c r="AD240" s="1"/>
  <c r="AK165"/>
  <c r="AG166" s="1"/>
  <c r="AI166"/>
  <c r="W243"/>
  <c r="S244" s="1"/>
  <c r="G147"/>
  <c r="H147" s="1"/>
  <c r="Q245"/>
  <c r="AB242"/>
  <c r="AL164"/>
  <c r="AE239"/>
  <c r="N246"/>
  <c r="M246"/>
  <c r="O246"/>
  <c r="J158" i="1"/>
  <c r="U244" i="7"/>
  <c r="T244" l="1"/>
  <c r="X244" s="1"/>
  <c r="V244"/>
  <c r="AH166"/>
  <c r="AJ166"/>
  <c r="U245"/>
  <c r="AK166"/>
  <c r="AG167" s="1"/>
  <c r="AI167"/>
  <c r="W244"/>
  <c r="S245" s="1"/>
  <c r="Q246"/>
  <c r="P246"/>
  <c r="L247" s="1"/>
  <c r="AE240"/>
  <c r="AL165"/>
  <c r="G159" i="1"/>
  <c r="AB243" i="7"/>
  <c r="I147"/>
  <c r="B148" s="1"/>
  <c r="AA241"/>
  <c r="AC241"/>
  <c r="AD241" s="1"/>
  <c r="Z242" s="1"/>
  <c r="F159" i="1"/>
  <c r="H159"/>
  <c r="J147" i="7"/>
  <c r="T245" l="1"/>
  <c r="V245"/>
  <c r="AH167"/>
  <c r="AJ167"/>
  <c r="AA242"/>
  <c r="Z243"/>
  <c r="AC242"/>
  <c r="AD242" s="1"/>
  <c r="F148"/>
  <c r="N247"/>
  <c r="P247" s="1"/>
  <c r="L248"/>
  <c r="M247"/>
  <c r="O247"/>
  <c r="AK167"/>
  <c r="AG168" s="1"/>
  <c r="AI168"/>
  <c r="J159" i="1"/>
  <c r="E148" i="7"/>
  <c r="AL166"/>
  <c r="AB244"/>
  <c r="I159" i="1"/>
  <c r="B160" s="1"/>
  <c r="E160"/>
  <c r="U246" i="7"/>
  <c r="AE241"/>
  <c r="W245"/>
  <c r="S246" s="1"/>
  <c r="AH168" l="1"/>
  <c r="AL168" s="1"/>
  <c r="AJ168"/>
  <c r="T246"/>
  <c r="V246"/>
  <c r="W246" s="1"/>
  <c r="S247" s="1"/>
  <c r="F160" i="1"/>
  <c r="AK168" i="7"/>
  <c r="AG169" s="1"/>
  <c r="AI169"/>
  <c r="G160" i="1"/>
  <c r="H160" s="1"/>
  <c r="G148" i="7"/>
  <c r="H148" s="1"/>
  <c r="Q247"/>
  <c r="AE242"/>
  <c r="AL167"/>
  <c r="X245"/>
  <c r="N248"/>
  <c r="M248"/>
  <c r="O248"/>
  <c r="AA243"/>
  <c r="AC243"/>
  <c r="AD243" s="1"/>
  <c r="Z244" s="1"/>
  <c r="AA244" l="1"/>
  <c r="Z245"/>
  <c r="AC245" s="1"/>
  <c r="AC244"/>
  <c r="AD244" s="1"/>
  <c r="I160" i="1"/>
  <c r="B161" s="1"/>
  <c r="E161"/>
  <c r="AH169" i="7"/>
  <c r="AJ169"/>
  <c r="AK169" s="1"/>
  <c r="AG170" s="1"/>
  <c r="T247"/>
  <c r="AB245"/>
  <c r="I148"/>
  <c r="B149" s="1"/>
  <c r="E149"/>
  <c r="AI170"/>
  <c r="U247"/>
  <c r="W247" s="1"/>
  <c r="S248" s="1"/>
  <c r="V247"/>
  <c r="AE243"/>
  <c r="Q248"/>
  <c r="J148"/>
  <c r="P248"/>
  <c r="L249" s="1"/>
  <c r="J160" i="1"/>
  <c r="X246" i="7"/>
  <c r="T248" l="1"/>
  <c r="AH170"/>
  <c r="AL170" s="1"/>
  <c r="AJ170"/>
  <c r="AK170"/>
  <c r="AG171" s="1"/>
  <c r="AI171"/>
  <c r="AB246"/>
  <c r="N249"/>
  <c r="M249"/>
  <c r="O249"/>
  <c r="V248"/>
  <c r="U248"/>
  <c r="W248" s="1"/>
  <c r="S249" s="1"/>
  <c r="F149"/>
  <c r="G149" s="1"/>
  <c r="H149" s="1"/>
  <c r="X247"/>
  <c r="AL169"/>
  <c r="AE244"/>
  <c r="F161" i="1"/>
  <c r="AA245" i="7"/>
  <c r="AE245" s="1"/>
  <c r="AD245"/>
  <c r="Z246" s="1"/>
  <c r="AA246" l="1"/>
  <c r="AE246" s="1"/>
  <c r="AC246"/>
  <c r="T249"/>
  <c r="I149"/>
  <c r="B150" s="1"/>
  <c r="E150" s="1"/>
  <c r="AH171"/>
  <c r="AJ171"/>
  <c r="G161" i="1"/>
  <c r="H161" s="1"/>
  <c r="Q249" i="7"/>
  <c r="P249"/>
  <c r="L250" s="1"/>
  <c r="AD246"/>
  <c r="Z247" s="1"/>
  <c r="X248"/>
  <c r="AB247"/>
  <c r="AK171"/>
  <c r="AG172" s="1"/>
  <c r="AI172"/>
  <c r="J149"/>
  <c r="AA247" l="1"/>
  <c r="AE247" s="1"/>
  <c r="AC247"/>
  <c r="AH172"/>
  <c r="AJ172"/>
  <c r="V249"/>
  <c r="U249"/>
  <c r="AK172"/>
  <c r="AG173" s="1"/>
  <c r="AI173"/>
  <c r="AB248"/>
  <c r="N250"/>
  <c r="P250" s="1"/>
  <c r="L251"/>
  <c r="M250"/>
  <c r="O250"/>
  <c r="AD247"/>
  <c r="Z248" s="1"/>
  <c r="J161" i="1"/>
  <c r="AL171" i="7"/>
  <c r="I161" i="1"/>
  <c r="B162" s="1"/>
  <c r="E162"/>
  <c r="F150" i="7"/>
  <c r="X249"/>
  <c r="AA248" l="1"/>
  <c r="AE248" s="1"/>
  <c r="AC248"/>
  <c r="AH173"/>
  <c r="AJ173"/>
  <c r="F162" i="1"/>
  <c r="H162"/>
  <c r="AB249" i="7"/>
  <c r="AK173"/>
  <c r="AG174" s="1"/>
  <c r="AI174"/>
  <c r="G162" i="1"/>
  <c r="Q250" i="7"/>
  <c r="W249"/>
  <c r="S250" s="1"/>
  <c r="G150"/>
  <c r="H150" s="1"/>
  <c r="AL172"/>
  <c r="N251"/>
  <c r="P251" s="1"/>
  <c r="L252"/>
  <c r="M251"/>
  <c r="O251"/>
  <c r="AD248"/>
  <c r="Z249" s="1"/>
  <c r="AH174" l="1"/>
  <c r="AL174" s="1"/>
  <c r="AJ174"/>
  <c r="AA249"/>
  <c r="AC249"/>
  <c r="AD249" s="1"/>
  <c r="Z250" s="1"/>
  <c r="I150"/>
  <c r="B151" s="1"/>
  <c r="E151" s="1"/>
  <c r="T250"/>
  <c r="AK174"/>
  <c r="AG175" s="1"/>
  <c r="AI175"/>
  <c r="Q251"/>
  <c r="J162" i="1"/>
  <c r="AL173" i="7"/>
  <c r="N252"/>
  <c r="P252" s="1"/>
  <c r="L253" s="1"/>
  <c r="M252"/>
  <c r="O252"/>
  <c r="V250"/>
  <c r="U250"/>
  <c r="I162" i="1"/>
  <c r="B163" s="1"/>
  <c r="E163"/>
  <c r="J150" i="7"/>
  <c r="N253" l="1"/>
  <c r="M253"/>
  <c r="O253"/>
  <c r="AA250"/>
  <c r="AH175"/>
  <c r="AL175" s="1"/>
  <c r="AJ175"/>
  <c r="G151"/>
  <c r="U251"/>
  <c r="G163" i="1"/>
  <c r="W250" i="7"/>
  <c r="S251" s="1"/>
  <c r="Q252"/>
  <c r="X250"/>
  <c r="AE249"/>
  <c r="F163" i="1"/>
  <c r="H163"/>
  <c r="AK175" i="7"/>
  <c r="AG176" s="1"/>
  <c r="AI176"/>
  <c r="H151"/>
  <c r="F151"/>
  <c r="AH176" l="1"/>
  <c r="AL176" s="1"/>
  <c r="AJ176"/>
  <c r="I151"/>
  <c r="B152" s="1"/>
  <c r="E152" s="1"/>
  <c r="I163" i="1"/>
  <c r="B164" s="1"/>
  <c r="E164"/>
  <c r="U252" i="7"/>
  <c r="AK176"/>
  <c r="AG177" s="1"/>
  <c r="AI177"/>
  <c r="AB250"/>
  <c r="AD250" s="1"/>
  <c r="Z251" s="1"/>
  <c r="AC250"/>
  <c r="T251"/>
  <c r="X251" s="1"/>
  <c r="AB251" s="1"/>
  <c r="S252"/>
  <c r="J151"/>
  <c r="J163" i="1"/>
  <c r="V251" i="7"/>
  <c r="P253"/>
  <c r="L254" s="1"/>
  <c r="W251"/>
  <c r="AE250"/>
  <c r="Q253"/>
  <c r="AH177" l="1"/>
  <c r="AL177" s="1"/>
  <c r="AJ177"/>
  <c r="AD251"/>
  <c r="Z252" s="1"/>
  <c r="U253"/>
  <c r="AK177"/>
  <c r="AG178" s="1"/>
  <c r="AI178"/>
  <c r="AC251"/>
  <c r="N254"/>
  <c r="P254" s="1"/>
  <c r="L255" s="1"/>
  <c r="M254"/>
  <c r="O254"/>
  <c r="T252"/>
  <c r="AA251"/>
  <c r="AE251" s="1"/>
  <c r="F164" i="1"/>
  <c r="G164" s="1"/>
  <c r="F152" i="7"/>
  <c r="V252"/>
  <c r="W252" s="1"/>
  <c r="S253" s="1"/>
  <c r="N255" l="1"/>
  <c r="M255"/>
  <c r="O255"/>
  <c r="T253"/>
  <c r="V253"/>
  <c r="M21" i="1"/>
  <c r="H164"/>
  <c r="AH178" i="7"/>
  <c r="AJ178"/>
  <c r="AK178" s="1"/>
  <c r="AG179" s="1"/>
  <c r="AA252"/>
  <c r="AI179"/>
  <c r="X252"/>
  <c r="Q254"/>
  <c r="W253"/>
  <c r="S254" s="1"/>
  <c r="G152"/>
  <c r="H152" s="1"/>
  <c r="J164" i="1"/>
  <c r="L21"/>
  <c r="T254" i="7" l="1"/>
  <c r="AH179"/>
  <c r="AL179" s="1"/>
  <c r="AJ179"/>
  <c r="AB252"/>
  <c r="AD252" s="1"/>
  <c r="Z253" s="1"/>
  <c r="AC252"/>
  <c r="AK179"/>
  <c r="AG180" s="1"/>
  <c r="AI180"/>
  <c r="I152"/>
  <c r="B153" s="1"/>
  <c r="E153" s="1"/>
  <c r="V254"/>
  <c r="U254"/>
  <c r="I164" i="1"/>
  <c r="B165" s="1"/>
  <c r="E165"/>
  <c r="N21"/>
  <c r="J152" i="7"/>
  <c r="AL178"/>
  <c r="X253"/>
  <c r="P255"/>
  <c r="L256" s="1"/>
  <c r="Q255"/>
  <c r="AH180" l="1"/>
  <c r="AL180" s="1"/>
  <c r="AJ180"/>
  <c r="AA253"/>
  <c r="U255"/>
  <c r="AB253"/>
  <c r="AC253"/>
  <c r="F165" i="1"/>
  <c r="AK180" i="7"/>
  <c r="AG181" s="1"/>
  <c r="AI181"/>
  <c r="G165" i="1"/>
  <c r="AE252" i="7"/>
  <c r="W254"/>
  <c r="S255" s="1"/>
  <c r="V255" s="1"/>
  <c r="X254"/>
  <c r="N256"/>
  <c r="P256" s="1"/>
  <c r="L257" s="1"/>
  <c r="M256"/>
  <c r="O256"/>
  <c r="F153"/>
  <c r="N257" l="1"/>
  <c r="M257"/>
  <c r="O257"/>
  <c r="AH181"/>
  <c r="AL181" s="1"/>
  <c r="AJ181"/>
  <c r="AB254"/>
  <c r="AC254"/>
  <c r="AK181"/>
  <c r="AG182" s="1"/>
  <c r="AI182"/>
  <c r="H165" i="1"/>
  <c r="W255" i="7"/>
  <c r="J153"/>
  <c r="Q256"/>
  <c r="AD253"/>
  <c r="Z254" s="1"/>
  <c r="T255"/>
  <c r="X255" s="1"/>
  <c r="AB255" s="1"/>
  <c r="S256"/>
  <c r="AE253"/>
  <c r="G153"/>
  <c r="H153" s="1"/>
  <c r="AH182" l="1"/>
  <c r="AL182" s="1"/>
  <c r="AJ182"/>
  <c r="U256"/>
  <c r="V256"/>
  <c r="I165" i="1"/>
  <c r="B166" s="1"/>
  <c r="E166"/>
  <c r="AK182" i="7"/>
  <c r="AG183" s="1"/>
  <c r="AI183"/>
  <c r="I153"/>
  <c r="B154" s="1"/>
  <c r="E154"/>
  <c r="Z255"/>
  <c r="AA254"/>
  <c r="AE254" s="1"/>
  <c r="J165" i="1"/>
  <c r="AD254" i="7"/>
  <c r="Q257"/>
  <c r="P257"/>
  <c r="L258" s="1"/>
  <c r="T256"/>
  <c r="X256" s="1"/>
  <c r="AB256" s="1"/>
  <c r="AH183" l="1"/>
  <c r="AL183" s="1"/>
  <c r="AJ183"/>
  <c r="U257"/>
  <c r="AA255"/>
  <c r="N258"/>
  <c r="M258"/>
  <c r="Q258" s="1"/>
  <c r="O258"/>
  <c r="U258"/>
  <c r="F154"/>
  <c r="F166" i="1"/>
  <c r="AC255" i="7"/>
  <c r="AD255" s="1"/>
  <c r="Z256" s="1"/>
  <c r="W256"/>
  <c r="S257" s="1"/>
  <c r="AK183"/>
  <c r="AG184" s="1"/>
  <c r="AI184"/>
  <c r="AH184" l="1"/>
  <c r="AL184" s="1"/>
  <c r="AJ184"/>
  <c r="AA256"/>
  <c r="AC256"/>
  <c r="AD256" s="1"/>
  <c r="Z257" s="1"/>
  <c r="T257"/>
  <c r="J154"/>
  <c r="AE255"/>
  <c r="G154"/>
  <c r="H154" s="1"/>
  <c r="G166" i="1"/>
  <c r="P258" i="7"/>
  <c r="L259" s="1"/>
  <c r="V257"/>
  <c r="W257" s="1"/>
  <c r="S258" s="1"/>
  <c r="AK184"/>
  <c r="AG185" s="1"/>
  <c r="AI185"/>
  <c r="AH185" l="1"/>
  <c r="AL185" s="1"/>
  <c r="AJ185"/>
  <c r="AA257"/>
  <c r="T258"/>
  <c r="V258"/>
  <c r="W258" s="1"/>
  <c r="S259" s="1"/>
  <c r="H166" i="1"/>
  <c r="N259" i="7"/>
  <c r="M259"/>
  <c r="Q259" s="1"/>
  <c r="V259" s="1"/>
  <c r="O259"/>
  <c r="I154"/>
  <c r="B155" s="1"/>
  <c r="E155"/>
  <c r="J166" i="1"/>
  <c r="AE256" i="7"/>
  <c r="AK185"/>
  <c r="AG186" s="1"/>
  <c r="AI186"/>
  <c r="X257"/>
  <c r="AH186" l="1"/>
  <c r="AJ186"/>
  <c r="AK186" s="1"/>
  <c r="AG187" s="1"/>
  <c r="T259"/>
  <c r="S260"/>
  <c r="AB257"/>
  <c r="AC257"/>
  <c r="AE257" s="1"/>
  <c r="I166" i="1"/>
  <c r="B167" s="1"/>
  <c r="E167"/>
  <c r="AI187" i="7"/>
  <c r="F155"/>
  <c r="G155"/>
  <c r="H155" s="1"/>
  <c r="U259"/>
  <c r="W259" s="1"/>
  <c r="P259"/>
  <c r="L260" s="1"/>
  <c r="X258"/>
  <c r="AH187" l="1"/>
  <c r="AL187" s="1"/>
  <c r="AJ187"/>
  <c r="I155"/>
  <c r="B156" s="1"/>
  <c r="AB258"/>
  <c r="N260"/>
  <c r="M260"/>
  <c r="O260"/>
  <c r="AK187"/>
  <c r="AG188" s="1"/>
  <c r="AI188"/>
  <c r="T260"/>
  <c r="F167" i="1"/>
  <c r="H167"/>
  <c r="J155" i="7"/>
  <c r="G167" i="1"/>
  <c r="AD257" i="7"/>
  <c r="Z258" s="1"/>
  <c r="AC258" s="1"/>
  <c r="X259"/>
  <c r="AL186"/>
  <c r="AH188" l="1"/>
  <c r="AL188" s="1"/>
  <c r="AJ188"/>
  <c r="I167" i="1"/>
  <c r="B168" s="1"/>
  <c r="E168"/>
  <c r="F156" i="7"/>
  <c r="AB259"/>
  <c r="J167" i="1"/>
  <c r="AK188" i="7"/>
  <c r="AG189" s="1"/>
  <c r="AI189"/>
  <c r="P260"/>
  <c r="L261" s="1"/>
  <c r="Q260"/>
  <c r="E156"/>
  <c r="G156" s="1"/>
  <c r="H156" s="1"/>
  <c r="AA258"/>
  <c r="AE258" s="1"/>
  <c r="AD258"/>
  <c r="Z259" s="1"/>
  <c r="AA259" l="1"/>
  <c r="AC259"/>
  <c r="I156"/>
  <c r="B157" s="1"/>
  <c r="E157" s="1"/>
  <c r="AH189"/>
  <c r="AJ189"/>
  <c r="AK189"/>
  <c r="AG190" s="1"/>
  <c r="AI190"/>
  <c r="V260"/>
  <c r="U260"/>
  <c r="N261"/>
  <c r="P261" s="1"/>
  <c r="L262" s="1"/>
  <c r="M261"/>
  <c r="O261"/>
  <c r="AD259"/>
  <c r="Z260" s="1"/>
  <c r="J156"/>
  <c r="F168" i="1"/>
  <c r="N262" i="7" l="1"/>
  <c r="M262"/>
  <c r="Q262" s="1"/>
  <c r="O262"/>
  <c r="AH190"/>
  <c r="AL190" s="1"/>
  <c r="AJ190"/>
  <c r="AA260"/>
  <c r="G157"/>
  <c r="W260"/>
  <c r="S261" s="1"/>
  <c r="X260"/>
  <c r="AK190"/>
  <c r="AG191" s="1"/>
  <c r="AI191"/>
  <c r="Q261"/>
  <c r="AL189"/>
  <c r="AE259"/>
  <c r="H157"/>
  <c r="F157"/>
  <c r="G168" i="1"/>
  <c r="H168" s="1"/>
  <c r="AH191" i="7" l="1"/>
  <c r="AL191" s="1"/>
  <c r="AJ191"/>
  <c r="I168" i="1"/>
  <c r="B169" s="1"/>
  <c r="E169"/>
  <c r="V261" i="7"/>
  <c r="U261"/>
  <c r="T261"/>
  <c r="J157"/>
  <c r="J168" i="1"/>
  <c r="P262" i="7"/>
  <c r="L263" s="1"/>
  <c r="I157"/>
  <c r="B158" s="1"/>
  <c r="E158"/>
  <c r="AK191"/>
  <c r="AG192" s="1"/>
  <c r="AI192"/>
  <c r="AB260"/>
  <c r="AC260"/>
  <c r="AH192" l="1"/>
  <c r="AL192" s="1"/>
  <c r="AJ192"/>
  <c r="AK192"/>
  <c r="AG193" s="1"/>
  <c r="AI193"/>
  <c r="N263"/>
  <c r="M263"/>
  <c r="O263"/>
  <c r="W261"/>
  <c r="S262" s="1"/>
  <c r="U262"/>
  <c r="F158"/>
  <c r="F169" i="1"/>
  <c r="AD260" i="7"/>
  <c r="Z261" s="1"/>
  <c r="AE260"/>
  <c r="X261"/>
  <c r="G158"/>
  <c r="H158" s="1"/>
  <c r="I158" l="1"/>
  <c r="B159" s="1"/>
  <c r="E159"/>
  <c r="AH193"/>
  <c r="AL193" s="1"/>
  <c r="AJ193"/>
  <c r="AC261"/>
  <c r="AB261"/>
  <c r="AD261" s="1"/>
  <c r="Z262"/>
  <c r="AA261"/>
  <c r="AK193"/>
  <c r="AG194" s="1"/>
  <c r="AI194"/>
  <c r="G169" i="1"/>
  <c r="H169" s="1"/>
  <c r="J158" i="7"/>
  <c r="Q263"/>
  <c r="T262"/>
  <c r="V262"/>
  <c r="W262" s="1"/>
  <c r="S263" s="1"/>
  <c r="P263"/>
  <c r="L264" s="1"/>
  <c r="T263" l="1"/>
  <c r="AH194"/>
  <c r="AL194" s="1"/>
  <c r="AJ194"/>
  <c r="V263"/>
  <c r="U263"/>
  <c r="AK194"/>
  <c r="AG195" s="1"/>
  <c r="AI195"/>
  <c r="AA262"/>
  <c r="N264"/>
  <c r="M264"/>
  <c r="O264"/>
  <c r="I169" i="1"/>
  <c r="B170" s="1"/>
  <c r="E170"/>
  <c r="F159" i="7"/>
  <c r="AE261"/>
  <c r="J169" i="1"/>
  <c r="X262" i="7"/>
  <c r="AH195" l="1"/>
  <c r="AL195" s="1"/>
  <c r="AJ195"/>
  <c r="AB262"/>
  <c r="AD262" s="1"/>
  <c r="Z263" s="1"/>
  <c r="AC262"/>
  <c r="F170" i="1"/>
  <c r="AK195" i="7"/>
  <c r="AG196" s="1"/>
  <c r="AI196"/>
  <c r="P264"/>
  <c r="L265" s="1"/>
  <c r="G159"/>
  <c r="H159" s="1"/>
  <c r="Q264"/>
  <c r="W263"/>
  <c r="S264" s="1"/>
  <c r="X263"/>
  <c r="G170" i="1"/>
  <c r="H170" s="1"/>
  <c r="AH196" i="7" l="1"/>
  <c r="AL196" s="1"/>
  <c r="AJ196"/>
  <c r="I170" i="1"/>
  <c r="B171" s="1"/>
  <c r="E171"/>
  <c r="I159" i="7"/>
  <c r="B160" s="1"/>
  <c r="E160" s="1"/>
  <c r="AB263"/>
  <c r="AD263" s="1"/>
  <c r="AC263"/>
  <c r="V264"/>
  <c r="U264"/>
  <c r="N265"/>
  <c r="M265"/>
  <c r="O265"/>
  <c r="AK196"/>
  <c r="AG197" s="1"/>
  <c r="AI197"/>
  <c r="J159"/>
  <c r="J170" i="1"/>
  <c r="AE262" i="7"/>
  <c r="T264"/>
  <c r="X264" s="1"/>
  <c r="AB264" s="1"/>
  <c r="AD264" s="1"/>
  <c r="AC264"/>
  <c r="Z264"/>
  <c r="AA263"/>
  <c r="AE263" s="1"/>
  <c r="AH197" l="1"/>
  <c r="AL197" s="1"/>
  <c r="AJ197"/>
  <c r="Z265"/>
  <c r="AA264"/>
  <c r="AE264" s="1"/>
  <c r="AK197"/>
  <c r="AG198" s="1"/>
  <c r="AI198"/>
  <c r="Q265"/>
  <c r="W264"/>
  <c r="S265" s="1"/>
  <c r="F160"/>
  <c r="F171" i="1"/>
  <c r="P265" i="7"/>
  <c r="L266" s="1"/>
  <c r="AH198" l="1"/>
  <c r="AL198" s="1"/>
  <c r="AJ198"/>
  <c r="T265"/>
  <c r="AK198"/>
  <c r="AG199" s="1"/>
  <c r="AI199"/>
  <c r="N266"/>
  <c r="M266"/>
  <c r="Q266" s="1"/>
  <c r="O266"/>
  <c r="V265"/>
  <c r="U265"/>
  <c r="W265" s="1"/>
  <c r="S266" s="1"/>
  <c r="AA265"/>
  <c r="G171" i="1"/>
  <c r="H171" s="1"/>
  <c r="G160" i="7"/>
  <c r="H160" s="1"/>
  <c r="T266" l="1"/>
  <c r="AH199"/>
  <c r="AL199" s="1"/>
  <c r="AJ199"/>
  <c r="V266"/>
  <c r="AK199"/>
  <c r="AG200" s="1"/>
  <c r="AI200"/>
  <c r="I160"/>
  <c r="B161" s="1"/>
  <c r="E161"/>
  <c r="J171" i="1"/>
  <c r="J160" i="7"/>
  <c r="P266"/>
  <c r="L267" s="1"/>
  <c r="X265"/>
  <c r="I171" i="1"/>
  <c r="B172" s="1"/>
  <c r="E172"/>
  <c r="U266" i="7"/>
  <c r="W266" s="1"/>
  <c r="S267" s="1"/>
  <c r="T267" l="1"/>
  <c r="AH200"/>
  <c r="AL200" s="1"/>
  <c r="AJ200"/>
  <c r="N267"/>
  <c r="M267"/>
  <c r="O267"/>
  <c r="AK200"/>
  <c r="AG201" s="1"/>
  <c r="AI201"/>
  <c r="AC265"/>
  <c r="AB265"/>
  <c r="F161"/>
  <c r="X266"/>
  <c r="F172" i="1"/>
  <c r="AH201" i="7" l="1"/>
  <c r="AL201" s="1"/>
  <c r="AJ201"/>
  <c r="AB266"/>
  <c r="AD265"/>
  <c r="Z266" s="1"/>
  <c r="AE265"/>
  <c r="AK201"/>
  <c r="AG202" s="1"/>
  <c r="AI202"/>
  <c r="J161"/>
  <c r="G161"/>
  <c r="H161" s="1"/>
  <c r="Q267"/>
  <c r="G172" i="1"/>
  <c r="H172" s="1"/>
  <c r="P267" i="7"/>
  <c r="L268" s="1"/>
  <c r="AH202" l="1"/>
  <c r="AL202" s="1"/>
  <c r="AJ202"/>
  <c r="I172" i="1"/>
  <c r="B173" s="1"/>
  <c r="E173"/>
  <c r="V267" i="7"/>
  <c r="U267"/>
  <c r="AK202"/>
  <c r="AG203" s="1"/>
  <c r="AI203"/>
  <c r="N268"/>
  <c r="M268"/>
  <c r="Q268" s="1"/>
  <c r="O268"/>
  <c r="I161"/>
  <c r="B162" s="1"/>
  <c r="E162"/>
  <c r="AA266"/>
  <c r="J172" i="1"/>
  <c r="AC266" i="7"/>
  <c r="AD266" s="1"/>
  <c r="Z267" s="1"/>
  <c r="AA267" l="1"/>
  <c r="AH203"/>
  <c r="AL203" s="1"/>
  <c r="AJ203"/>
  <c r="V268"/>
  <c r="F162"/>
  <c r="AK203"/>
  <c r="AG204" s="1"/>
  <c r="AI204"/>
  <c r="W267"/>
  <c r="S268" s="1"/>
  <c r="X267"/>
  <c r="U268"/>
  <c r="W268" s="1"/>
  <c r="AE266"/>
  <c r="P268"/>
  <c r="L269" s="1"/>
  <c r="F173" i="1"/>
  <c r="AH204" i="7" l="1"/>
  <c r="AL204" s="1"/>
  <c r="AJ204"/>
  <c r="N269"/>
  <c r="M269"/>
  <c r="O269"/>
  <c r="AB267"/>
  <c r="AD267" s="1"/>
  <c r="Z268" s="1"/>
  <c r="AC267"/>
  <c r="AK204"/>
  <c r="AG205" s="1"/>
  <c r="AI205"/>
  <c r="T268"/>
  <c r="X268" s="1"/>
  <c r="AB268" s="1"/>
  <c r="S269"/>
  <c r="G173" i="1"/>
  <c r="H173" s="1"/>
  <c r="G162" i="7"/>
  <c r="H162" s="1"/>
  <c r="AE267"/>
  <c r="AH205" l="1"/>
  <c r="AL205" s="1"/>
  <c r="AJ205"/>
  <c r="I173" i="1"/>
  <c r="B174" s="1"/>
  <c r="E174"/>
  <c r="AA268" i="7"/>
  <c r="I162"/>
  <c r="B163" s="1"/>
  <c r="E163"/>
  <c r="T269"/>
  <c r="AK205"/>
  <c r="AG206" s="1"/>
  <c r="AI206"/>
  <c r="J173" i="1"/>
  <c r="AC268" i="7"/>
  <c r="AD268" s="1"/>
  <c r="Z269" s="1"/>
  <c r="P269"/>
  <c r="L270" s="1"/>
  <c r="J162"/>
  <c r="Q269"/>
  <c r="AA269" l="1"/>
  <c r="AH206"/>
  <c r="AL206" s="1"/>
  <c r="AJ206"/>
  <c r="AK206"/>
  <c r="AG207" s="1"/>
  <c r="AI207"/>
  <c r="V269"/>
  <c r="X269" s="1"/>
  <c r="U269"/>
  <c r="N270"/>
  <c r="P270" s="1"/>
  <c r="L271" s="1"/>
  <c r="M270"/>
  <c r="O270"/>
  <c r="F163"/>
  <c r="F174" i="1"/>
  <c r="H174"/>
  <c r="G163" i="7"/>
  <c r="H163" s="1"/>
  <c r="AE268"/>
  <c r="G174" i="1"/>
  <c r="I163" i="7" l="1"/>
  <c r="B164" s="1"/>
  <c r="E164"/>
  <c r="N271"/>
  <c r="M271"/>
  <c r="Q271" s="1"/>
  <c r="O271"/>
  <c r="AB269"/>
  <c r="AC269"/>
  <c r="AH207"/>
  <c r="AL207" s="1"/>
  <c r="AJ207"/>
  <c r="AK207"/>
  <c r="AG208" s="1"/>
  <c r="AI208"/>
  <c r="J174" i="1"/>
  <c r="J163" i="7"/>
  <c r="Q270"/>
  <c r="W269"/>
  <c r="S270" s="1"/>
  <c r="AE269"/>
  <c r="I174" i="1"/>
  <c r="B175" s="1"/>
  <c r="E175"/>
  <c r="AH208" i="7" l="1"/>
  <c r="AL208" s="1"/>
  <c r="AJ208"/>
  <c r="F175" i="1"/>
  <c r="H175"/>
  <c r="T270" i="7"/>
  <c r="AK208"/>
  <c r="AG209" s="1"/>
  <c r="AI209"/>
  <c r="F164"/>
  <c r="G175" i="1"/>
  <c r="AD269" i="7"/>
  <c r="Z270" s="1"/>
  <c r="P271"/>
  <c r="L272" s="1"/>
  <c r="V270"/>
  <c r="U270"/>
  <c r="G164"/>
  <c r="H164" s="1"/>
  <c r="I164" l="1"/>
  <c r="B165" s="1"/>
  <c r="E165"/>
  <c r="AH209"/>
  <c r="AL209" s="1"/>
  <c r="AJ209"/>
  <c r="AA270"/>
  <c r="I175" i="1"/>
  <c r="B176" s="1"/>
  <c r="E176"/>
  <c r="W270" i="7"/>
  <c r="S271" s="1"/>
  <c r="U271"/>
  <c r="N272"/>
  <c r="M272"/>
  <c r="O272"/>
  <c r="AK209"/>
  <c r="AG210" s="1"/>
  <c r="AI210"/>
  <c r="J164"/>
  <c r="J175" i="1"/>
  <c r="X270" i="7"/>
  <c r="AH210" l="1"/>
  <c r="AL210" s="1"/>
  <c r="AJ210"/>
  <c r="F176" i="1"/>
  <c r="G176" s="1"/>
  <c r="AB270" i="7"/>
  <c r="AC270"/>
  <c r="AE270" s="1"/>
  <c r="AK210"/>
  <c r="AG211" s="1"/>
  <c r="AI211"/>
  <c r="F165"/>
  <c r="P272"/>
  <c r="L273" s="1"/>
  <c r="Q272"/>
  <c r="T271"/>
  <c r="V271"/>
  <c r="W271" s="1"/>
  <c r="S272" s="1"/>
  <c r="G165"/>
  <c r="H165" s="1"/>
  <c r="I165" l="1"/>
  <c r="B166" s="1"/>
  <c r="E166"/>
  <c r="H176" i="1"/>
  <c r="M22" s="1"/>
  <c r="T272" i="7"/>
  <c r="AH211"/>
  <c r="AL211" s="1"/>
  <c r="AJ211"/>
  <c r="N273"/>
  <c r="M273"/>
  <c r="O273"/>
  <c r="V272"/>
  <c r="U272"/>
  <c r="W272" s="1"/>
  <c r="S273" s="1"/>
  <c r="X271"/>
  <c r="J165"/>
  <c r="AD270"/>
  <c r="Z271" s="1"/>
  <c r="AK211"/>
  <c r="AG212" s="1"/>
  <c r="AI212"/>
  <c r="L22" i="1"/>
  <c r="T273" i="7" l="1"/>
  <c r="AH212"/>
  <c r="AL212" s="1"/>
  <c r="AJ212"/>
  <c r="AA271"/>
  <c r="AC271"/>
  <c r="AB271"/>
  <c r="F166"/>
  <c r="N22" i="1"/>
  <c r="J176"/>
  <c r="Q273" i="7"/>
  <c r="X272"/>
  <c r="AK212"/>
  <c r="AG213" s="1"/>
  <c r="AI213"/>
  <c r="I176" i="1"/>
  <c r="B177" s="1"/>
  <c r="E177"/>
  <c r="P273" i="7"/>
  <c r="L274" s="1"/>
  <c r="G166"/>
  <c r="H166" s="1"/>
  <c r="I166" l="1"/>
  <c r="B167" s="1"/>
  <c r="E167" s="1"/>
  <c r="AH213"/>
  <c r="AL213" s="1"/>
  <c r="AJ213"/>
  <c r="AK213"/>
  <c r="AG214" s="1"/>
  <c r="AI214"/>
  <c r="AC272"/>
  <c r="AB272"/>
  <c r="N274"/>
  <c r="M274"/>
  <c r="O274"/>
  <c r="F177" i="1"/>
  <c r="V273" i="7"/>
  <c r="U273"/>
  <c r="W273" s="1"/>
  <c r="S274" s="1"/>
  <c r="AE271"/>
  <c r="J166"/>
  <c r="AD271"/>
  <c r="Z272" s="1"/>
  <c r="X273"/>
  <c r="G177" i="1"/>
  <c r="AH214" i="7" l="1"/>
  <c r="AJ214"/>
  <c r="AB273"/>
  <c r="T274"/>
  <c r="J177" i="1"/>
  <c r="Z273" i="7"/>
  <c r="AA272"/>
  <c r="AE272" s="1"/>
  <c r="AK214"/>
  <c r="AG215" s="1"/>
  <c r="AI215"/>
  <c r="P274"/>
  <c r="L275" s="1"/>
  <c r="H177" i="1"/>
  <c r="Q274" i="7"/>
  <c r="AD272"/>
  <c r="F167"/>
  <c r="AH215" l="1"/>
  <c r="AL215" s="1"/>
  <c r="AJ215"/>
  <c r="N275"/>
  <c r="M275"/>
  <c r="Q275" s="1"/>
  <c r="O275"/>
  <c r="U275"/>
  <c r="I177" i="1"/>
  <c r="B178" s="1"/>
  <c r="E178"/>
  <c r="J167" i="7"/>
  <c r="AL214"/>
  <c r="G167"/>
  <c r="H167" s="1"/>
  <c r="V274"/>
  <c r="X274" s="1"/>
  <c r="U274"/>
  <c r="AK215"/>
  <c r="AG216" s="1"/>
  <c r="AI216"/>
  <c r="AA273"/>
  <c r="AC273"/>
  <c r="AD273" s="1"/>
  <c r="Z274" s="1"/>
  <c r="AA274" l="1"/>
  <c r="AH216"/>
  <c r="AL216" s="1"/>
  <c r="AJ216"/>
  <c r="AB274"/>
  <c r="AD274" s="1"/>
  <c r="Z275" s="1"/>
  <c r="AC274"/>
  <c r="AK216"/>
  <c r="AG217" s="1"/>
  <c r="AI217"/>
  <c r="I167"/>
  <c r="B168" s="1"/>
  <c r="E168"/>
  <c r="F178" i="1"/>
  <c r="W274" i="7"/>
  <c r="S275" s="1"/>
  <c r="P275"/>
  <c r="L276" s="1"/>
  <c r="AE273"/>
  <c r="AH217" l="1"/>
  <c r="AL217" s="1"/>
  <c r="AJ217"/>
  <c r="AA275"/>
  <c r="T275"/>
  <c r="AK217"/>
  <c r="AG218" s="1"/>
  <c r="AI218"/>
  <c r="N276"/>
  <c r="M276"/>
  <c r="Q276" s="1"/>
  <c r="O276"/>
  <c r="U276"/>
  <c r="F168"/>
  <c r="V275"/>
  <c r="W275" s="1"/>
  <c r="S276" s="1"/>
  <c r="G178" i="1"/>
  <c r="AE274" i="7"/>
  <c r="G168"/>
  <c r="H168" s="1"/>
  <c r="AH218" l="1"/>
  <c r="AL218" s="1"/>
  <c r="AJ218"/>
  <c r="E169"/>
  <c r="I168"/>
  <c r="B169" s="1"/>
  <c r="T276"/>
  <c r="V276"/>
  <c r="AK218"/>
  <c r="AG219" s="1"/>
  <c r="AI219"/>
  <c r="H178" i="1"/>
  <c r="J168" i="7"/>
  <c r="P276"/>
  <c r="L277" s="1"/>
  <c r="W276"/>
  <c r="S277" s="1"/>
  <c r="X275"/>
  <c r="AH219" l="1"/>
  <c r="AL219" s="1"/>
  <c r="AJ219"/>
  <c r="T277"/>
  <c r="I178" i="1"/>
  <c r="B179" s="1"/>
  <c r="E179"/>
  <c r="J178"/>
  <c r="AB275" i="7"/>
  <c r="AC275"/>
  <c r="N277"/>
  <c r="P277" s="1"/>
  <c r="L278" s="1"/>
  <c r="M277"/>
  <c r="O277"/>
  <c r="F169"/>
  <c r="X276"/>
  <c r="AK219"/>
  <c r="AG220" s="1"/>
  <c r="AI220"/>
  <c r="G169"/>
  <c r="H169" s="1"/>
  <c r="I169" l="1"/>
  <c r="B170" s="1"/>
  <c r="E170"/>
  <c r="AH220"/>
  <c r="AL220" s="1"/>
  <c r="AJ220"/>
  <c r="N278"/>
  <c r="M278"/>
  <c r="O278"/>
  <c r="AB276"/>
  <c r="AD275"/>
  <c r="Z276" s="1"/>
  <c r="AC276" s="1"/>
  <c r="AE275"/>
  <c r="AK220"/>
  <c r="AG221" s="1"/>
  <c r="AI221"/>
  <c r="J169"/>
  <c r="Q277"/>
  <c r="F179" i="1"/>
  <c r="G179" s="1"/>
  <c r="H179" l="1"/>
  <c r="AH221" i="7"/>
  <c r="AL221" s="1"/>
  <c r="AJ221"/>
  <c r="V277"/>
  <c r="U277"/>
  <c r="AK221"/>
  <c r="AG222" s="1"/>
  <c r="AI222"/>
  <c r="F170"/>
  <c r="AD276"/>
  <c r="Z277" s="1"/>
  <c r="Q278"/>
  <c r="J179" i="1"/>
  <c r="AA276" i="7"/>
  <c r="AE276" s="1"/>
  <c r="P278"/>
  <c r="L279" s="1"/>
  <c r="AA277" l="1"/>
  <c r="AH222"/>
  <c r="AL222" s="1"/>
  <c r="AJ222"/>
  <c r="U278"/>
  <c r="AK222"/>
  <c r="AG223" s="1"/>
  <c r="AI223"/>
  <c r="W277"/>
  <c r="S278" s="1"/>
  <c r="X277"/>
  <c r="G170"/>
  <c r="H170" s="1"/>
  <c r="N279"/>
  <c r="M279"/>
  <c r="Q279" s="1"/>
  <c r="O279"/>
  <c r="I179" i="1"/>
  <c r="B180" s="1"/>
  <c r="E180"/>
  <c r="AH223" i="7" l="1"/>
  <c r="AL223" s="1"/>
  <c r="AJ223"/>
  <c r="T278"/>
  <c r="F180" i="1"/>
  <c r="AC277" i="7"/>
  <c r="AE277" s="1"/>
  <c r="AB277"/>
  <c r="AK223"/>
  <c r="AG224" s="1"/>
  <c r="AI224"/>
  <c r="V278"/>
  <c r="W278" s="1"/>
  <c r="S279" s="1"/>
  <c r="P279"/>
  <c r="L280" s="1"/>
  <c r="J170"/>
  <c r="E171"/>
  <c r="I170"/>
  <c r="B171" s="1"/>
  <c r="G180" i="1"/>
  <c r="U279" i="7"/>
  <c r="T279" l="1"/>
  <c r="V279"/>
  <c r="AH224"/>
  <c r="AJ224"/>
  <c r="F171"/>
  <c r="N280"/>
  <c r="M280"/>
  <c r="O280"/>
  <c r="AK224"/>
  <c r="AG225" s="1"/>
  <c r="AI225"/>
  <c r="W279"/>
  <c r="S280" s="1"/>
  <c r="AD277"/>
  <c r="Z278" s="1"/>
  <c r="X278"/>
  <c r="G171"/>
  <c r="H171" s="1"/>
  <c r="H180" i="1"/>
  <c r="I171" i="7" l="1"/>
  <c r="B172" s="1"/>
  <c r="E172"/>
  <c r="T280"/>
  <c r="AH225"/>
  <c r="AL225" s="1"/>
  <c r="AJ225"/>
  <c r="I180" i="1"/>
  <c r="B181" s="1"/>
  <c r="E181"/>
  <c r="AA278" i="7"/>
  <c r="AB278"/>
  <c r="AD278" s="1"/>
  <c r="Z279" s="1"/>
  <c r="AC278"/>
  <c r="AK225"/>
  <c r="AG226" s="1"/>
  <c r="AI226"/>
  <c r="J180" i="1"/>
  <c r="Q280" i="7"/>
  <c r="J171"/>
  <c r="AL224"/>
  <c r="X279"/>
  <c r="P280"/>
  <c r="L281" s="1"/>
  <c r="AH226" l="1"/>
  <c r="AL226" s="1"/>
  <c r="AJ226"/>
  <c r="AA279"/>
  <c r="AB279"/>
  <c r="AD279" s="1"/>
  <c r="Z280" s="1"/>
  <c r="AC279"/>
  <c r="F181" i="1"/>
  <c r="N281" i="7"/>
  <c r="M281"/>
  <c r="Q281" s="1"/>
  <c r="U281" s="1"/>
  <c r="O281"/>
  <c r="V280"/>
  <c r="U280"/>
  <c r="W280" s="1"/>
  <c r="S281" s="1"/>
  <c r="AK226"/>
  <c r="AG227" s="1"/>
  <c r="AI227"/>
  <c r="F172"/>
  <c r="AE278"/>
  <c r="X280"/>
  <c r="G172"/>
  <c r="H172" s="1"/>
  <c r="I172" l="1"/>
  <c r="B173" s="1"/>
  <c r="E173" s="1"/>
  <c r="AA280"/>
  <c r="AH227"/>
  <c r="AL227" s="1"/>
  <c r="AJ227"/>
  <c r="W281"/>
  <c r="T281"/>
  <c r="S282"/>
  <c r="V281"/>
  <c r="G181" i="1"/>
  <c r="H181" s="1"/>
  <c r="J172" i="7"/>
  <c r="P281"/>
  <c r="L282" s="1"/>
  <c r="AB280"/>
  <c r="AC280"/>
  <c r="AK227"/>
  <c r="AG228" s="1"/>
  <c r="AI228"/>
  <c r="AE279"/>
  <c r="AH228" l="1"/>
  <c r="AL228" s="1"/>
  <c r="AJ228"/>
  <c r="AK228"/>
  <c r="AG229" s="1"/>
  <c r="AI229"/>
  <c r="N282"/>
  <c r="M282"/>
  <c r="Q282" s="1"/>
  <c r="V282" s="1"/>
  <c r="O282"/>
  <c r="I181" i="1"/>
  <c r="B182" s="1"/>
  <c r="E182"/>
  <c r="T282" i="7"/>
  <c r="AD280"/>
  <c r="Z281" s="1"/>
  <c r="J181" i="1"/>
  <c r="X281" i="7"/>
  <c r="AE280"/>
  <c r="F173"/>
  <c r="AH229" l="1"/>
  <c r="AL229" s="1"/>
  <c r="AJ229"/>
  <c r="AC281"/>
  <c r="AB281"/>
  <c r="AA281"/>
  <c r="AE281" s="1"/>
  <c r="F182" i="1"/>
  <c r="P282" i="7"/>
  <c r="L283" s="1"/>
  <c r="AK229"/>
  <c r="AG230" s="1"/>
  <c r="AI230"/>
  <c r="G182" i="1"/>
  <c r="H182" s="1"/>
  <c r="U282" i="7"/>
  <c r="W282" s="1"/>
  <c r="S283" s="1"/>
  <c r="G173"/>
  <c r="H173" s="1"/>
  <c r="AH230" l="1"/>
  <c r="AL230" s="1"/>
  <c r="AJ230"/>
  <c r="I182" i="1"/>
  <c r="B183" s="1"/>
  <c r="E183"/>
  <c r="I173" i="7"/>
  <c r="B174" s="1"/>
  <c r="E174"/>
  <c r="AK230"/>
  <c r="AG231" s="1"/>
  <c r="AI231"/>
  <c r="T283"/>
  <c r="J173"/>
  <c r="X282"/>
  <c r="J182" i="1"/>
  <c r="AD281" i="7"/>
  <c r="Z282" s="1"/>
  <c r="N283"/>
  <c r="M283"/>
  <c r="O283"/>
  <c r="AH231" l="1"/>
  <c r="AL231" s="1"/>
  <c r="AJ231"/>
  <c r="AK231"/>
  <c r="AG232" s="1"/>
  <c r="AI232"/>
  <c r="AA282"/>
  <c r="F174"/>
  <c r="G174" s="1"/>
  <c r="H174" s="1"/>
  <c r="F183" i="1"/>
  <c r="H183"/>
  <c r="P283" i="7"/>
  <c r="L284" s="1"/>
  <c r="Q283"/>
  <c r="AC282"/>
  <c r="AB282"/>
  <c r="G183" i="1"/>
  <c r="I174" i="7" l="1"/>
  <c r="B175" s="1"/>
  <c r="E175" s="1"/>
  <c r="AH232"/>
  <c r="AL232" s="1"/>
  <c r="AJ232"/>
  <c r="V283"/>
  <c r="U283"/>
  <c r="I183" i="1"/>
  <c r="B184" s="1"/>
  <c r="E184"/>
  <c r="AK232" i="7"/>
  <c r="AG233" s="1"/>
  <c r="AI233"/>
  <c r="AE282"/>
  <c r="AD282"/>
  <c r="Z283" s="1"/>
  <c r="J183" i="1"/>
  <c r="N284" i="7"/>
  <c r="M284"/>
  <c r="Q284" s="1"/>
  <c r="U284" s="1"/>
  <c r="O284"/>
  <c r="J174"/>
  <c r="AH233" l="1"/>
  <c r="AL233" s="1"/>
  <c r="AJ233"/>
  <c r="W284"/>
  <c r="F184" i="1"/>
  <c r="G184" s="1"/>
  <c r="H184" s="1"/>
  <c r="AA283" i="7"/>
  <c r="AK233"/>
  <c r="AG234" s="1"/>
  <c r="AI234"/>
  <c r="W283"/>
  <c r="S284" s="1"/>
  <c r="X283"/>
  <c r="V284"/>
  <c r="P284"/>
  <c r="L285" s="1"/>
  <c r="F175"/>
  <c r="AH234" l="1"/>
  <c r="AL234" s="1"/>
  <c r="AJ234"/>
  <c r="I184" i="1"/>
  <c r="B185" s="1"/>
  <c r="E185"/>
  <c r="N285" i="7"/>
  <c r="M285"/>
  <c r="O285"/>
  <c r="AK234"/>
  <c r="AG235" s="1"/>
  <c r="AI235"/>
  <c r="T284"/>
  <c r="X284" s="1"/>
  <c r="AB284" s="1"/>
  <c r="S285"/>
  <c r="G175"/>
  <c r="H175" s="1"/>
  <c r="AC283"/>
  <c r="AB283"/>
  <c r="AD283" s="1"/>
  <c r="Z284" s="1"/>
  <c r="J184" i="1"/>
  <c r="AH235" i="7" l="1"/>
  <c r="AL235" s="1"/>
  <c r="AJ235"/>
  <c r="AA284"/>
  <c r="I175"/>
  <c r="B176" s="1"/>
  <c r="E176"/>
  <c r="T285"/>
  <c r="AK235"/>
  <c r="AG236" s="1"/>
  <c r="AI236"/>
  <c r="J175"/>
  <c r="AC284"/>
  <c r="AD284" s="1"/>
  <c r="Z285" s="1"/>
  <c r="P285"/>
  <c r="L286" s="1"/>
  <c r="AE283"/>
  <c r="Q285"/>
  <c r="G185" i="1"/>
  <c r="H185" s="1"/>
  <c r="F185"/>
  <c r="I185" l="1"/>
  <c r="B186" s="1"/>
  <c r="E186"/>
  <c r="AA285" i="7"/>
  <c r="AH236"/>
  <c r="AL236" s="1"/>
  <c r="AJ236"/>
  <c r="AK236"/>
  <c r="AG237" s="1"/>
  <c r="AI237"/>
  <c r="V285"/>
  <c r="U285"/>
  <c r="N286"/>
  <c r="M286"/>
  <c r="O286"/>
  <c r="F176"/>
  <c r="J185" i="1"/>
  <c r="X285" i="7"/>
  <c r="AE284"/>
  <c r="G176"/>
  <c r="H176" s="1"/>
  <c r="I176" l="1"/>
  <c r="B177" s="1"/>
  <c r="E177" s="1"/>
  <c r="AH237"/>
  <c r="AL237" s="1"/>
  <c r="AJ237"/>
  <c r="AC285"/>
  <c r="AB285"/>
  <c r="AK237"/>
  <c r="AG238" s="1"/>
  <c r="AI238"/>
  <c r="F186" i="1"/>
  <c r="P286" i="7"/>
  <c r="L287" s="1"/>
  <c r="Q286"/>
  <c r="W285"/>
  <c r="S286" s="1"/>
  <c r="AE285"/>
  <c r="J176"/>
  <c r="G186" i="1"/>
  <c r="H186" s="1"/>
  <c r="I186" l="1"/>
  <c r="B187" s="1"/>
  <c r="E187"/>
  <c r="AH238" i="7"/>
  <c r="AJ238"/>
  <c r="AK238" s="1"/>
  <c r="AG239" s="1"/>
  <c r="N287"/>
  <c r="M287"/>
  <c r="Q287" s="1"/>
  <c r="V287" s="1"/>
  <c r="O287"/>
  <c r="AI239"/>
  <c r="V286"/>
  <c r="U286"/>
  <c r="W286" s="1"/>
  <c r="J186" i="1"/>
  <c r="AD285" i="7"/>
  <c r="Z286" s="1"/>
  <c r="T286"/>
  <c r="S287"/>
  <c r="F177"/>
  <c r="AH239" l="1"/>
  <c r="AL239" s="1"/>
  <c r="AJ239"/>
  <c r="T287"/>
  <c r="X287" s="1"/>
  <c r="AA286"/>
  <c r="AK239"/>
  <c r="AG240" s="1"/>
  <c r="AI240"/>
  <c r="F187" i="1"/>
  <c r="X286" i="7"/>
  <c r="P287"/>
  <c r="L288" s="1"/>
  <c r="AL238"/>
  <c r="G177"/>
  <c r="H177" s="1"/>
  <c r="U287"/>
  <c r="W287" s="1"/>
  <c r="S288" s="1"/>
  <c r="G187" i="1"/>
  <c r="H187" s="1"/>
  <c r="T288" i="7" l="1"/>
  <c r="I187" i="1"/>
  <c r="B188" s="1"/>
  <c r="E188"/>
  <c r="AH240" i="7"/>
  <c r="AL240" s="1"/>
  <c r="AJ240"/>
  <c r="N288"/>
  <c r="M288"/>
  <c r="Q288" s="1"/>
  <c r="V288" s="1"/>
  <c r="O288"/>
  <c r="U288"/>
  <c r="AB286"/>
  <c r="AC286"/>
  <c r="AE286" s="1"/>
  <c r="AK240"/>
  <c r="AG241" s="1"/>
  <c r="AI241"/>
  <c r="J187" i="1"/>
  <c r="AB287" i="7"/>
  <c r="I177"/>
  <c r="B178" s="1"/>
  <c r="J177"/>
  <c r="AH241" l="1"/>
  <c r="AL241" s="1"/>
  <c r="AJ241"/>
  <c r="F178"/>
  <c r="AK241"/>
  <c r="AG242" s="1"/>
  <c r="AI242"/>
  <c r="F188" i="1"/>
  <c r="E178" i="7"/>
  <c r="G178" s="1"/>
  <c r="H178" s="1"/>
  <c r="AD286"/>
  <c r="Z287" s="1"/>
  <c r="P288"/>
  <c r="L289" s="1"/>
  <c r="X288"/>
  <c r="W288"/>
  <c r="S289" s="1"/>
  <c r="G188" i="1"/>
  <c r="I178" i="7" l="1"/>
  <c r="B179" s="1"/>
  <c r="E179"/>
  <c r="AH242"/>
  <c r="AL242" s="1"/>
  <c r="AJ242"/>
  <c r="AB288"/>
  <c r="AA287"/>
  <c r="AE287" s="1"/>
  <c r="AC287"/>
  <c r="AD287" s="1"/>
  <c r="Z288" s="1"/>
  <c r="L23" i="1"/>
  <c r="AK242" i="7"/>
  <c r="AG243" s="1"/>
  <c r="AI243"/>
  <c r="T289"/>
  <c r="N289"/>
  <c r="M289"/>
  <c r="Q289" s="1"/>
  <c r="V289" s="1"/>
  <c r="O289"/>
  <c r="M23" i="1"/>
  <c r="H188"/>
  <c r="J178" i="7"/>
  <c r="AH243" l="1"/>
  <c r="AL243" s="1"/>
  <c r="AJ243"/>
  <c r="AA288"/>
  <c r="AE288" s="1"/>
  <c r="AC288"/>
  <c r="AK243"/>
  <c r="AG244" s="1"/>
  <c r="AI244"/>
  <c r="I188" i="1"/>
  <c r="B189" s="1"/>
  <c r="E189"/>
  <c r="F179" i="7"/>
  <c r="U289"/>
  <c r="W289" s="1"/>
  <c r="S290" s="1"/>
  <c r="AD288"/>
  <c r="Z289" s="1"/>
  <c r="P289"/>
  <c r="L290" s="1"/>
  <c r="J188" i="1"/>
  <c r="N23"/>
  <c r="G179" i="7"/>
  <c r="H179" s="1"/>
  <c r="I179" l="1"/>
  <c r="B180" s="1"/>
  <c r="E180"/>
  <c r="AA289"/>
  <c r="AH244"/>
  <c r="AL244" s="1"/>
  <c r="AJ244"/>
  <c r="AK244"/>
  <c r="AG245" s="1"/>
  <c r="AI245"/>
  <c r="F189" i="1"/>
  <c r="G189"/>
  <c r="X289" i="7"/>
  <c r="J179"/>
  <c r="N290"/>
  <c r="M290"/>
  <c r="Q290" s="1"/>
  <c r="V290" s="1"/>
  <c r="O290"/>
  <c r="T290"/>
  <c r="AH245" l="1"/>
  <c r="AL245" s="1"/>
  <c r="AJ245"/>
  <c r="AC289"/>
  <c r="AB289"/>
  <c r="AD289" s="1"/>
  <c r="Z290" s="1"/>
  <c r="AK245"/>
  <c r="AG246" s="1"/>
  <c r="AI246"/>
  <c r="F180"/>
  <c r="U290"/>
  <c r="W290" s="1"/>
  <c r="S291" s="1"/>
  <c r="H189" i="1"/>
  <c r="X290" i="7"/>
  <c r="P290"/>
  <c r="L291" s="1"/>
  <c r="G180"/>
  <c r="H180" s="1"/>
  <c r="I180" l="1"/>
  <c r="B181" s="1"/>
  <c r="E181"/>
  <c r="AH246"/>
  <c r="AL246" s="1"/>
  <c r="AJ246"/>
  <c r="AA290"/>
  <c r="AC290"/>
  <c r="AB290"/>
  <c r="I189" i="1"/>
  <c r="B190" s="1"/>
  <c r="E190"/>
  <c r="T291" i="7"/>
  <c r="AE289"/>
  <c r="J189" i="1"/>
  <c r="N291" i="7"/>
  <c r="M291"/>
  <c r="Q291" s="1"/>
  <c r="V291" s="1"/>
  <c r="O291"/>
  <c r="U291"/>
  <c r="AK246"/>
  <c r="AG247" s="1"/>
  <c r="AI247"/>
  <c r="J180"/>
  <c r="AH247" l="1"/>
  <c r="AL247" s="1"/>
  <c r="AJ247"/>
  <c r="F190" i="1"/>
  <c r="F181" i="7"/>
  <c r="W291"/>
  <c r="S292" s="1"/>
  <c r="P291"/>
  <c r="L292" s="1"/>
  <c r="G190" i="1"/>
  <c r="AD290" i="7"/>
  <c r="Z291" s="1"/>
  <c r="AK247"/>
  <c r="AG248" s="1"/>
  <c r="AI248"/>
  <c r="X291"/>
  <c r="AE290"/>
  <c r="AH248" l="1"/>
  <c r="AL248" s="1"/>
  <c r="AJ248"/>
  <c r="AB291"/>
  <c r="AD291" s="1"/>
  <c r="Z292" s="1"/>
  <c r="AC291"/>
  <c r="AK248"/>
  <c r="AG249" s="1"/>
  <c r="AI249"/>
  <c r="AA291"/>
  <c r="AE291" s="1"/>
  <c r="T292"/>
  <c r="J181"/>
  <c r="G181"/>
  <c r="H181" s="1"/>
  <c r="H190" i="1"/>
  <c r="N292" i="7"/>
  <c r="M292"/>
  <c r="Q292" s="1"/>
  <c r="V292" s="1"/>
  <c r="O292"/>
  <c r="AH249" l="1"/>
  <c r="AL249" s="1"/>
  <c r="AJ249"/>
  <c r="AA292"/>
  <c r="I190" i="1"/>
  <c r="B191" s="1"/>
  <c r="E191"/>
  <c r="I181" i="7"/>
  <c r="B182" s="1"/>
  <c r="E182"/>
  <c r="AK249"/>
  <c r="AG250" s="1"/>
  <c r="AI250"/>
  <c r="U292"/>
  <c r="W292" s="1"/>
  <c r="S293" s="1"/>
  <c r="J190" i="1"/>
  <c r="P292" i="7"/>
  <c r="L293" s="1"/>
  <c r="AH250" l="1"/>
  <c r="AL250" s="1"/>
  <c r="AJ250"/>
  <c r="T293"/>
  <c r="AK250"/>
  <c r="AG251" s="1"/>
  <c r="AI251"/>
  <c r="F182"/>
  <c r="F191" i="1"/>
  <c r="X292" i="7"/>
  <c r="N293"/>
  <c r="M293"/>
  <c r="O293"/>
  <c r="G182"/>
  <c r="H182" s="1"/>
  <c r="I182" l="1"/>
  <c r="B183" s="1"/>
  <c r="E183"/>
  <c r="AH251"/>
  <c r="AL251" s="1"/>
  <c r="AJ251"/>
  <c r="AB292"/>
  <c r="AC292"/>
  <c r="AK251"/>
  <c r="AG252" s="1"/>
  <c r="AI252"/>
  <c r="P293"/>
  <c r="L294" s="1"/>
  <c r="Q293"/>
  <c r="G191" i="1"/>
  <c r="J182" i="7"/>
  <c r="AH252" l="1"/>
  <c r="AL252" s="1"/>
  <c r="AJ252"/>
  <c r="H191" i="1"/>
  <c r="AK252" i="7"/>
  <c r="AG253" s="1"/>
  <c r="AI253"/>
  <c r="AD292"/>
  <c r="Z293" s="1"/>
  <c r="AE292"/>
  <c r="V293"/>
  <c r="U293"/>
  <c r="N294"/>
  <c r="M294"/>
  <c r="Q294" s="1"/>
  <c r="O294"/>
  <c r="U294"/>
  <c r="F183"/>
  <c r="J191" i="1"/>
  <c r="AH253" i="7" l="1"/>
  <c r="AL253" s="1"/>
  <c r="AJ253"/>
  <c r="V294"/>
  <c r="W293"/>
  <c r="S294" s="1"/>
  <c r="X293"/>
  <c r="AA293"/>
  <c r="AK253"/>
  <c r="AG254" s="1"/>
  <c r="AI254"/>
  <c r="I191" i="1"/>
  <c r="B192" s="1"/>
  <c r="E192"/>
  <c r="J183" i="7"/>
  <c r="G183"/>
  <c r="H183" s="1"/>
  <c r="P294"/>
  <c r="L295" s="1"/>
  <c r="W294"/>
  <c r="AH254" l="1"/>
  <c r="AL254" s="1"/>
  <c r="AJ254"/>
  <c r="N295"/>
  <c r="M295"/>
  <c r="O295"/>
  <c r="F192" i="1"/>
  <c r="G192" s="1"/>
  <c r="H192" s="1"/>
  <c r="I183" i="7"/>
  <c r="B184" s="1"/>
  <c r="E184"/>
  <c r="AK254"/>
  <c r="AG255" s="1"/>
  <c r="AI255"/>
  <c r="T294"/>
  <c r="X294" s="1"/>
  <c r="S295"/>
  <c r="AC293"/>
  <c r="AB293"/>
  <c r="AD293" s="1"/>
  <c r="Z294" s="1"/>
  <c r="I192" i="1" l="1"/>
  <c r="B193" s="1"/>
  <c r="E193"/>
  <c r="AH255" i="7"/>
  <c r="AL255" s="1"/>
  <c r="AJ255"/>
  <c r="AA294"/>
  <c r="F184"/>
  <c r="AE293"/>
  <c r="AC294"/>
  <c r="Q295"/>
  <c r="T295"/>
  <c r="AK255"/>
  <c r="AG256" s="1"/>
  <c r="AI256"/>
  <c r="J192" i="1"/>
  <c r="AB294" i="7"/>
  <c r="AD294" s="1"/>
  <c r="Z295" s="1"/>
  <c r="P295"/>
  <c r="L296" s="1"/>
  <c r="AA295" l="1"/>
  <c r="AH256"/>
  <c r="AL256" s="1"/>
  <c r="AJ256"/>
  <c r="N296"/>
  <c r="M296"/>
  <c r="O296"/>
  <c r="AK256"/>
  <c r="AG257" s="1"/>
  <c r="AI257"/>
  <c r="V295"/>
  <c r="X295" s="1"/>
  <c r="U295"/>
  <c r="F193" i="1"/>
  <c r="G193" s="1"/>
  <c r="H193" s="1"/>
  <c r="AE294" i="7"/>
  <c r="G184"/>
  <c r="H184" s="1"/>
  <c r="I193" i="1" l="1"/>
  <c r="B194" s="1"/>
  <c r="E194"/>
  <c r="AB295" i="7"/>
  <c r="AC295"/>
  <c r="AH257"/>
  <c r="AL257" s="1"/>
  <c r="AJ257"/>
  <c r="I184"/>
  <c r="B185" s="1"/>
  <c r="E185" s="1"/>
  <c r="AK257"/>
  <c r="AG258" s="1"/>
  <c r="AI258"/>
  <c r="J184"/>
  <c r="W295"/>
  <c r="S296" s="1"/>
  <c r="Q296"/>
  <c r="AE295"/>
  <c r="J193" i="1"/>
  <c r="P296" i="7"/>
  <c r="L297" s="1"/>
  <c r="AH258" l="1"/>
  <c r="AL258" s="1"/>
  <c r="AJ258"/>
  <c r="T296"/>
  <c r="N297"/>
  <c r="M297"/>
  <c r="Q297" s="1"/>
  <c r="O297"/>
  <c r="V296"/>
  <c r="U296"/>
  <c r="W296" s="1"/>
  <c r="S297" s="1"/>
  <c r="F194" i="1"/>
  <c r="AD295" i="7"/>
  <c r="Z296" s="1"/>
  <c r="AK258"/>
  <c r="AG259" s="1"/>
  <c r="AI259"/>
  <c r="F185"/>
  <c r="G194" i="1"/>
  <c r="H194" s="1"/>
  <c r="I194" l="1"/>
  <c r="B195" s="1"/>
  <c r="E195"/>
  <c r="T297" i="7"/>
  <c r="AH259"/>
  <c r="AL259" s="1"/>
  <c r="AJ259"/>
  <c r="V297"/>
  <c r="AA296"/>
  <c r="J185"/>
  <c r="J194" i="1"/>
  <c r="P297" i="7"/>
  <c r="L298" s="1"/>
  <c r="X296"/>
  <c r="AK259"/>
  <c r="AG260" s="1"/>
  <c r="AI260"/>
  <c r="U297"/>
  <c r="W297" s="1"/>
  <c r="S298" s="1"/>
  <c r="G185"/>
  <c r="H185" s="1"/>
  <c r="T298" l="1"/>
  <c r="AH260"/>
  <c r="AL260" s="1"/>
  <c r="AJ260"/>
  <c r="N298"/>
  <c r="M298"/>
  <c r="O298"/>
  <c r="I185"/>
  <c r="B186" s="1"/>
  <c r="AK260"/>
  <c r="AG261" s="1"/>
  <c r="AI261"/>
  <c r="AB296"/>
  <c r="AD296" s="1"/>
  <c r="Z297" s="1"/>
  <c r="AC296"/>
  <c r="F195" i="1"/>
  <c r="X297" i="7"/>
  <c r="AH261" l="1"/>
  <c r="AL261" s="1"/>
  <c r="AJ261"/>
  <c r="AC297"/>
  <c r="AB297"/>
  <c r="AA297"/>
  <c r="AE297" s="1"/>
  <c r="H186"/>
  <c r="F186"/>
  <c r="AK261"/>
  <c r="AG262" s="1"/>
  <c r="AI262"/>
  <c r="P298"/>
  <c r="L299" s="1"/>
  <c r="G195" i="1"/>
  <c r="H195" s="1"/>
  <c r="AE296" i="7"/>
  <c r="E186"/>
  <c r="G186" s="1"/>
  <c r="Q298"/>
  <c r="AH262" l="1"/>
  <c r="AL262" s="1"/>
  <c r="AJ262"/>
  <c r="AK262"/>
  <c r="AG263" s="1"/>
  <c r="AI263"/>
  <c r="I186"/>
  <c r="B187" s="1"/>
  <c r="E187"/>
  <c r="I195" i="1"/>
  <c r="B196" s="1"/>
  <c r="E196"/>
  <c r="J195"/>
  <c r="J186" i="7"/>
  <c r="AD297"/>
  <c r="Z298" s="1"/>
  <c r="V298"/>
  <c r="U298"/>
  <c r="N299"/>
  <c r="M299"/>
  <c r="Q299" s="1"/>
  <c r="O299"/>
  <c r="AH263" l="1"/>
  <c r="AL263" s="1"/>
  <c r="AJ263"/>
  <c r="V299"/>
  <c r="W298"/>
  <c r="S299" s="1"/>
  <c r="X298"/>
  <c r="AA298"/>
  <c r="AK263"/>
  <c r="AG264" s="1"/>
  <c r="AI264"/>
  <c r="F196" i="1"/>
  <c r="H187" i="7"/>
  <c r="F187"/>
  <c r="G196" i="1"/>
  <c r="H196" s="1"/>
  <c r="P299" i="7"/>
  <c r="L300" s="1"/>
  <c r="U299"/>
  <c r="W299" s="1"/>
  <c r="G187"/>
  <c r="I196" i="1" l="1"/>
  <c r="B197" s="1"/>
  <c r="E197"/>
  <c r="AH264" i="7"/>
  <c r="AL264" s="1"/>
  <c r="AJ264"/>
  <c r="I187"/>
  <c r="B188" s="1"/>
  <c r="E188" s="1"/>
  <c r="AK264"/>
  <c r="AG265" s="1"/>
  <c r="AI265"/>
  <c r="N300"/>
  <c r="M300"/>
  <c r="O300"/>
  <c r="T299"/>
  <c r="X299" s="1"/>
  <c r="AB299" s="1"/>
  <c r="S300"/>
  <c r="J187"/>
  <c r="J196" i="1"/>
  <c r="AB298" i="7"/>
  <c r="AC298"/>
  <c r="AE298" s="1"/>
  <c r="AH265" l="1"/>
  <c r="AL265" s="1"/>
  <c r="AJ265"/>
  <c r="T300"/>
  <c r="AK265"/>
  <c r="AG266" s="1"/>
  <c r="AI266"/>
  <c r="F197" i="1"/>
  <c r="P300" i="7"/>
  <c r="L301" s="1"/>
  <c r="AD298"/>
  <c r="Z299" s="1"/>
  <c r="Q300"/>
  <c r="F188"/>
  <c r="G197" i="1"/>
  <c r="H197" s="1"/>
  <c r="I197" l="1"/>
  <c r="B198" s="1"/>
  <c r="E198"/>
  <c r="AH266" i="7"/>
  <c r="AL266" s="1"/>
  <c r="AJ266"/>
  <c r="AA299"/>
  <c r="N301"/>
  <c r="M301"/>
  <c r="Q301" s="1"/>
  <c r="V301" s="1"/>
  <c r="O301"/>
  <c r="AC299"/>
  <c r="AD299" s="1"/>
  <c r="Z300" s="1"/>
  <c r="J197" i="1"/>
  <c r="G188" i="7"/>
  <c r="H188" s="1"/>
  <c r="V300"/>
  <c r="U300"/>
  <c r="W300" s="1"/>
  <c r="S301" s="1"/>
  <c r="AK266"/>
  <c r="AG267" s="1"/>
  <c r="AI267"/>
  <c r="AH267" l="1"/>
  <c r="AL267" s="1"/>
  <c r="AJ267"/>
  <c r="AA300"/>
  <c r="AK267"/>
  <c r="AG268" s="1"/>
  <c r="AI268"/>
  <c r="T301"/>
  <c r="X301" s="1"/>
  <c r="F198" i="1"/>
  <c r="AE299" i="7"/>
  <c r="X300"/>
  <c r="J188"/>
  <c r="P301"/>
  <c r="L302" s="1"/>
  <c r="I188"/>
  <c r="B189" s="1"/>
  <c r="E189" s="1"/>
  <c r="U301"/>
  <c r="W301" s="1"/>
  <c r="S302" s="1"/>
  <c r="G198" i="1"/>
  <c r="H198" s="1"/>
  <c r="AH268" i="7" l="1"/>
  <c r="AL268" s="1"/>
  <c r="AJ268"/>
  <c r="T302"/>
  <c r="G189"/>
  <c r="I198" i="1"/>
  <c r="B199" s="1"/>
  <c r="E199"/>
  <c r="N302" i="7"/>
  <c r="M302"/>
  <c r="Q302" s="1"/>
  <c r="U302" s="1"/>
  <c r="O302"/>
  <c r="AC300"/>
  <c r="AB300"/>
  <c r="AD300" s="1"/>
  <c r="Z301" s="1"/>
  <c r="AK268"/>
  <c r="AG269" s="1"/>
  <c r="AI269"/>
  <c r="J198" i="1"/>
  <c r="H189" i="7"/>
  <c r="F189"/>
  <c r="AH269" l="1"/>
  <c r="AL269" s="1"/>
  <c r="AJ269"/>
  <c r="AA301"/>
  <c r="V302"/>
  <c r="W302" s="1"/>
  <c r="S303" s="1"/>
  <c r="J189"/>
  <c r="AB301"/>
  <c r="AD301" s="1"/>
  <c r="Z302" s="1"/>
  <c r="AE300"/>
  <c r="P302"/>
  <c r="L303" s="1"/>
  <c r="AC301"/>
  <c r="I189"/>
  <c r="B190" s="1"/>
  <c r="E190"/>
  <c r="AK269"/>
  <c r="AG270" s="1"/>
  <c r="AI270"/>
  <c r="F199" i="1"/>
  <c r="X302" i="7"/>
  <c r="AH270" l="1"/>
  <c r="AL270" s="1"/>
  <c r="AJ270"/>
  <c r="AA302"/>
  <c r="T303"/>
  <c r="N303"/>
  <c r="M303"/>
  <c r="O303"/>
  <c r="F190"/>
  <c r="G190"/>
  <c r="H190" s="1"/>
  <c r="G199" i="1"/>
  <c r="H199" s="1"/>
  <c r="AE301" i="7"/>
  <c r="AC302"/>
  <c r="AB302"/>
  <c r="AK270"/>
  <c r="AG271" s="1"/>
  <c r="AI271"/>
  <c r="I190" l="1"/>
  <c r="B191" s="1"/>
  <c r="E191"/>
  <c r="AH271"/>
  <c r="AL271" s="1"/>
  <c r="AJ271"/>
  <c r="I199" i="1"/>
  <c r="B200" s="1"/>
  <c r="E200"/>
  <c r="AK271" i="7"/>
  <c r="AG272" s="1"/>
  <c r="AI272"/>
  <c r="AD302"/>
  <c r="Z303" s="1"/>
  <c r="J199" i="1"/>
  <c r="J190" i="7"/>
  <c r="Q303"/>
  <c r="P303"/>
  <c r="L304" s="1"/>
  <c r="AE302"/>
  <c r="AH272" l="1"/>
  <c r="AL272" s="1"/>
  <c r="AJ272"/>
  <c r="AK272"/>
  <c r="AG273" s="1"/>
  <c r="AI273"/>
  <c r="F200" i="1"/>
  <c r="N304" i="7"/>
  <c r="P304" s="1"/>
  <c r="L305" s="1"/>
  <c r="M304"/>
  <c r="O304"/>
  <c r="AA303"/>
  <c r="H191"/>
  <c r="F191"/>
  <c r="G200" i="1"/>
  <c r="V303" i="7"/>
  <c r="U303"/>
  <c r="G191"/>
  <c r="N305" l="1"/>
  <c r="M305"/>
  <c r="Q305" s="1"/>
  <c r="O305"/>
  <c r="AH273"/>
  <c r="AL273" s="1"/>
  <c r="AJ273"/>
  <c r="L24" i="1"/>
  <c r="AK273" i="7"/>
  <c r="AG274" s="1"/>
  <c r="AI274"/>
  <c r="J191"/>
  <c r="Q304"/>
  <c r="W303"/>
  <c r="S304" s="1"/>
  <c r="X303"/>
  <c r="I191"/>
  <c r="B192" s="1"/>
  <c r="E192"/>
  <c r="H200" i="1"/>
  <c r="AH274" i="7" l="1"/>
  <c r="AL274" s="1"/>
  <c r="AJ274"/>
  <c r="AC303"/>
  <c r="AB303"/>
  <c r="V304"/>
  <c r="U304"/>
  <c r="W304" s="1"/>
  <c r="AK274"/>
  <c r="AG275" s="1"/>
  <c r="AI275"/>
  <c r="I200" i="1"/>
  <c r="B201" s="1"/>
  <c r="E201"/>
  <c r="H192" i="7"/>
  <c r="F192"/>
  <c r="T304"/>
  <c r="S305"/>
  <c r="M24" i="1"/>
  <c r="J200"/>
  <c r="P305" i="7"/>
  <c r="L306" s="1"/>
  <c r="G192"/>
  <c r="N24" i="1"/>
  <c r="AH275" i="7" l="1"/>
  <c r="AL275" s="1"/>
  <c r="AJ275"/>
  <c r="N306"/>
  <c r="M306"/>
  <c r="O306"/>
  <c r="T305"/>
  <c r="I192"/>
  <c r="B193" s="1"/>
  <c r="AK275"/>
  <c r="AG276" s="1"/>
  <c r="AI276"/>
  <c r="U305"/>
  <c r="X304"/>
  <c r="J192"/>
  <c r="G201" i="1"/>
  <c r="F201"/>
  <c r="H201"/>
  <c r="AD303" i="7"/>
  <c r="Z304" s="1"/>
  <c r="AE303"/>
  <c r="V305"/>
  <c r="AH276" l="1"/>
  <c r="AL276" s="1"/>
  <c r="AJ276"/>
  <c r="AA304"/>
  <c r="H193"/>
  <c r="F193"/>
  <c r="J201" i="1"/>
  <c r="AK276" i="7"/>
  <c r="AG277" s="1"/>
  <c r="AI277"/>
  <c r="W305"/>
  <c r="S306" s="1"/>
  <c r="E193"/>
  <c r="G193" s="1"/>
  <c r="Q306"/>
  <c r="I201" i="1"/>
  <c r="B202" s="1"/>
  <c r="E202"/>
  <c r="AC304" i="7"/>
  <c r="AB304"/>
  <c r="AD304" s="1"/>
  <c r="Z305" s="1"/>
  <c r="X305"/>
  <c r="P306"/>
  <c r="L307" s="1"/>
  <c r="AA305" l="1"/>
  <c r="AH277"/>
  <c r="AL277" s="1"/>
  <c r="AJ277"/>
  <c r="AB305"/>
  <c r="AD305" s="1"/>
  <c r="Z306" s="1"/>
  <c r="AC305"/>
  <c r="V306"/>
  <c r="U306"/>
  <c r="AK277"/>
  <c r="AG278" s="1"/>
  <c r="AI278"/>
  <c r="N307"/>
  <c r="M307"/>
  <c r="O307"/>
  <c r="F202" i="1"/>
  <c r="J193" i="7"/>
  <c r="AE304"/>
  <c r="T306"/>
  <c r="I193"/>
  <c r="B194" s="1"/>
  <c r="E194"/>
  <c r="G202" i="1"/>
  <c r="H202" s="1"/>
  <c r="AH278" i="7" l="1"/>
  <c r="AL278" s="1"/>
  <c r="AJ278"/>
  <c r="AA306"/>
  <c r="I202" i="1"/>
  <c r="B203" s="1"/>
  <c r="E203"/>
  <c r="J202"/>
  <c r="H194" i="7"/>
  <c r="F194"/>
  <c r="AK278"/>
  <c r="AG279" s="1"/>
  <c r="AI279"/>
  <c r="G194"/>
  <c r="P307"/>
  <c r="L308" s="1"/>
  <c r="X306"/>
  <c r="Q307"/>
  <c r="W306"/>
  <c r="S307" s="1"/>
  <c r="AE305"/>
  <c r="AH279" l="1"/>
  <c r="AL279" s="1"/>
  <c r="AJ279"/>
  <c r="V307"/>
  <c r="U307"/>
  <c r="AK279"/>
  <c r="AG280" s="1"/>
  <c r="AI280"/>
  <c r="I194"/>
  <c r="B195" s="1"/>
  <c r="E195" s="1"/>
  <c r="T307"/>
  <c r="X307" s="1"/>
  <c r="AC307" s="1"/>
  <c r="AB306"/>
  <c r="AD306" s="1"/>
  <c r="Z307" s="1"/>
  <c r="AC306"/>
  <c r="J194"/>
  <c r="AE306"/>
  <c r="N308"/>
  <c r="M308"/>
  <c r="Q308" s="1"/>
  <c r="O308"/>
  <c r="U308"/>
  <c r="F203" i="1"/>
  <c r="AH280" i="7" l="1"/>
  <c r="AL280" s="1"/>
  <c r="AJ280"/>
  <c r="V308"/>
  <c r="W308" s="1"/>
  <c r="AK280"/>
  <c r="AG281" s="1"/>
  <c r="AI281"/>
  <c r="P308"/>
  <c r="L309" s="1"/>
  <c r="G203" i="1"/>
  <c r="AB307" i="7"/>
  <c r="AD307" s="1"/>
  <c r="W307"/>
  <c r="S308" s="1"/>
  <c r="Z308"/>
  <c r="AA307"/>
  <c r="F195"/>
  <c r="AH281" l="1"/>
  <c r="AL281" s="1"/>
  <c r="AJ281"/>
  <c r="T308"/>
  <c r="X308" s="1"/>
  <c r="AB308"/>
  <c r="AD308" s="1"/>
  <c r="Z309" s="1"/>
  <c r="AC308"/>
  <c r="S309"/>
  <c r="H203" i="1"/>
  <c r="AK281" i="7"/>
  <c r="AG282" s="1"/>
  <c r="AI282"/>
  <c r="AE307"/>
  <c r="G195"/>
  <c r="H195" s="1"/>
  <c r="AA308"/>
  <c r="AE308" s="1"/>
  <c r="N309"/>
  <c r="M309"/>
  <c r="Q309" s="1"/>
  <c r="V309" s="1"/>
  <c r="O309"/>
  <c r="U309"/>
  <c r="AH282" l="1"/>
  <c r="AL282" s="1"/>
  <c r="AJ282"/>
  <c r="AA309"/>
  <c r="I203" i="1"/>
  <c r="B204" s="1"/>
  <c r="E204"/>
  <c r="J203"/>
  <c r="P309" i="7"/>
  <c r="L310" s="1"/>
  <c r="J195"/>
  <c r="I195"/>
  <c r="B196" s="1"/>
  <c r="E196"/>
  <c r="AK282"/>
  <c r="AG283" s="1"/>
  <c r="AI283"/>
  <c r="T309"/>
  <c r="X309" s="1"/>
  <c r="AB309"/>
  <c r="AD309" s="1"/>
  <c r="Z310" s="1"/>
  <c r="AC309"/>
  <c r="S310"/>
  <c r="W309"/>
  <c r="AA310" l="1"/>
  <c r="AH283"/>
  <c r="AL283" s="1"/>
  <c r="AJ283"/>
  <c r="F196"/>
  <c r="G196" s="1"/>
  <c r="H196" s="1"/>
  <c r="N310"/>
  <c r="M310"/>
  <c r="O310"/>
  <c r="F204" i="1"/>
  <c r="G204" s="1"/>
  <c r="H204" s="1"/>
  <c r="AE309" i="7"/>
  <c r="T310"/>
  <c r="AK283"/>
  <c r="AG284" s="1"/>
  <c r="AI284"/>
  <c r="I204" i="1" l="1"/>
  <c r="B205" s="1"/>
  <c r="E205"/>
  <c r="I196" i="7"/>
  <c r="B197" s="1"/>
  <c r="E197"/>
  <c r="AH284"/>
  <c r="AL284" s="1"/>
  <c r="AJ284"/>
  <c r="AK284"/>
  <c r="AG285" s="1"/>
  <c r="AI285"/>
  <c r="P310"/>
  <c r="L311" s="1"/>
  <c r="Q310"/>
  <c r="J204" i="1"/>
  <c r="J196" i="7"/>
  <c r="AH285" l="1"/>
  <c r="AL285" s="1"/>
  <c r="AJ285"/>
  <c r="N311"/>
  <c r="M311"/>
  <c r="O311"/>
  <c r="AK285"/>
  <c r="AG286" s="1"/>
  <c r="AI286"/>
  <c r="F197"/>
  <c r="F205" i="1"/>
  <c r="V310" i="7"/>
  <c r="U310"/>
  <c r="G205" i="1"/>
  <c r="H205" s="1"/>
  <c r="I205" l="1"/>
  <c r="B206" s="1"/>
  <c r="E206"/>
  <c r="AH286" i="7"/>
  <c r="AL286" s="1"/>
  <c r="AJ286"/>
  <c r="AK286"/>
  <c r="AG287" s="1"/>
  <c r="AI287"/>
  <c r="W310"/>
  <c r="S311" s="1"/>
  <c r="X310"/>
  <c r="P311"/>
  <c r="L312" s="1"/>
  <c r="G197"/>
  <c r="H197" s="1"/>
  <c r="Q311"/>
  <c r="J205" i="1"/>
  <c r="AH287" i="7" l="1"/>
  <c r="AL287" s="1"/>
  <c r="AJ287"/>
  <c r="I197"/>
  <c r="B198" s="1"/>
  <c r="E198"/>
  <c r="T311"/>
  <c r="V311"/>
  <c r="U311"/>
  <c r="W311" s="1"/>
  <c r="S312" s="1"/>
  <c r="N312"/>
  <c r="M312"/>
  <c r="Q312" s="1"/>
  <c r="V312" s="1"/>
  <c r="O312"/>
  <c r="U312"/>
  <c r="AB310"/>
  <c r="AC310"/>
  <c r="AK287"/>
  <c r="AG288" s="1"/>
  <c r="AI288"/>
  <c r="F206" i="1"/>
  <c r="J197" i="7"/>
  <c r="G206" i="1"/>
  <c r="H206" s="1"/>
  <c r="AH288" i="7" l="1"/>
  <c r="AL288" s="1"/>
  <c r="AJ288"/>
  <c r="I206" i="1"/>
  <c r="B207" s="1"/>
  <c r="E207"/>
  <c r="T312" i="7"/>
  <c r="X312" s="1"/>
  <c r="AK288"/>
  <c r="AG289" s="1"/>
  <c r="AI289"/>
  <c r="AD310"/>
  <c r="Z311" s="1"/>
  <c r="AE310"/>
  <c r="H198"/>
  <c r="F198"/>
  <c r="J206" i="1"/>
  <c r="P312" i="7"/>
  <c r="L313" s="1"/>
  <c r="X311"/>
  <c r="W312"/>
  <c r="S313" s="1"/>
  <c r="G198"/>
  <c r="T313" l="1"/>
  <c r="AH289"/>
  <c r="AL289" s="1"/>
  <c r="AJ289"/>
  <c r="AB312"/>
  <c r="N313"/>
  <c r="M313"/>
  <c r="O313"/>
  <c r="I198"/>
  <c r="B199" s="1"/>
  <c r="E199" s="1"/>
  <c r="AA311"/>
  <c r="AC311"/>
  <c r="AB311"/>
  <c r="AK289"/>
  <c r="AG290" s="1"/>
  <c r="AI290"/>
  <c r="J198"/>
  <c r="F207" i="1"/>
  <c r="AH290" i="7" l="1"/>
  <c r="AL290" s="1"/>
  <c r="AJ290"/>
  <c r="G199"/>
  <c r="AK290"/>
  <c r="AG291" s="1"/>
  <c r="AI291"/>
  <c r="J207" i="1"/>
  <c r="G207"/>
  <c r="H207" s="1"/>
  <c r="AD311" i="7"/>
  <c r="Z312" s="1"/>
  <c r="AE311"/>
  <c r="Q313"/>
  <c r="H199"/>
  <c r="F199"/>
  <c r="P313"/>
  <c r="L314" s="1"/>
  <c r="AH291" l="1"/>
  <c r="AL291" s="1"/>
  <c r="AJ291"/>
  <c r="I199"/>
  <c r="B200" s="1"/>
  <c r="E200" s="1"/>
  <c r="AK291"/>
  <c r="AG292" s="1"/>
  <c r="AI292"/>
  <c r="N314"/>
  <c r="M314"/>
  <c r="O314"/>
  <c r="V313"/>
  <c r="U313"/>
  <c r="Z313"/>
  <c r="AA312"/>
  <c r="AC312"/>
  <c r="AD312" s="1"/>
  <c r="I207" i="1"/>
  <c r="B208" s="1"/>
  <c r="E208"/>
  <c r="J199" i="7"/>
  <c r="AH292" l="1"/>
  <c r="AL292" s="1"/>
  <c r="AJ292"/>
  <c r="G200"/>
  <c r="F208" i="1"/>
  <c r="G208" s="1"/>
  <c r="H208" s="1"/>
  <c r="W313" i="7"/>
  <c r="S314" s="1"/>
  <c r="X313"/>
  <c r="AK292"/>
  <c r="AG293" s="1"/>
  <c r="AI293"/>
  <c r="P314"/>
  <c r="L315" s="1"/>
  <c r="AE312"/>
  <c r="Q314"/>
  <c r="AA313"/>
  <c r="H200"/>
  <c r="F200"/>
  <c r="I208" i="1" l="1"/>
  <c r="B209" s="1"/>
  <c r="E209"/>
  <c r="AH293" i="7"/>
  <c r="AL293" s="1"/>
  <c r="AJ293"/>
  <c r="I200"/>
  <c r="B201" s="1"/>
  <c r="V314"/>
  <c r="U314"/>
  <c r="AK293"/>
  <c r="AG294" s="1"/>
  <c r="AI294"/>
  <c r="AB313"/>
  <c r="AD313" s="1"/>
  <c r="Z314" s="1"/>
  <c r="AC313"/>
  <c r="T314"/>
  <c r="J200"/>
  <c r="N315"/>
  <c r="M315"/>
  <c r="Q315" s="1"/>
  <c r="O315"/>
  <c r="U315"/>
  <c r="J208" i="1"/>
  <c r="AH294" i="7" l="1"/>
  <c r="AL294" s="1"/>
  <c r="AJ294"/>
  <c r="AA314"/>
  <c r="F201"/>
  <c r="AK294"/>
  <c r="AG295" s="1"/>
  <c r="AI295"/>
  <c r="F209" i="1"/>
  <c r="P315" i="7"/>
  <c r="L316" s="1"/>
  <c r="AE313"/>
  <c r="X314"/>
  <c r="W314"/>
  <c r="S315" s="1"/>
  <c r="E201"/>
  <c r="G209" i="1"/>
  <c r="H209" s="1"/>
  <c r="I209" l="1"/>
  <c r="B210" s="1"/>
  <c r="E210"/>
  <c r="AH295" i="7"/>
  <c r="AL295" s="1"/>
  <c r="AJ295"/>
  <c r="T315"/>
  <c r="X315" s="1"/>
  <c r="AB315" s="1"/>
  <c r="AK295"/>
  <c r="AG296" s="1"/>
  <c r="AI296"/>
  <c r="AC314"/>
  <c r="AB314"/>
  <c r="AD314" s="1"/>
  <c r="Z315" s="1"/>
  <c r="AC315" s="1"/>
  <c r="N316"/>
  <c r="M316"/>
  <c r="Q316" s="1"/>
  <c r="O316"/>
  <c r="U316"/>
  <c r="G201"/>
  <c r="H201" s="1"/>
  <c r="J209" i="1"/>
  <c r="AE314" i="7"/>
  <c r="V315"/>
  <c r="W315" s="1"/>
  <c r="S316" s="1"/>
  <c r="T316" l="1"/>
  <c r="AH296"/>
  <c r="AL296" s="1"/>
  <c r="AJ296"/>
  <c r="V316"/>
  <c r="AD315"/>
  <c r="AK296"/>
  <c r="AG297" s="1"/>
  <c r="AI297"/>
  <c r="F210" i="1"/>
  <c r="H210"/>
  <c r="W316" i="7"/>
  <c r="S317" s="1"/>
  <c r="J201"/>
  <c r="P316"/>
  <c r="L317" s="1"/>
  <c r="I201"/>
  <c r="B202" s="1"/>
  <c r="E202"/>
  <c r="Z316"/>
  <c r="AA315"/>
  <c r="AE315" s="1"/>
  <c r="G210" i="1"/>
  <c r="T317" i="7" l="1"/>
  <c r="AH297"/>
  <c r="AL297" s="1"/>
  <c r="AJ297"/>
  <c r="AK297"/>
  <c r="AG298" s="1"/>
  <c r="AI298"/>
  <c r="AA316"/>
  <c r="H202"/>
  <c r="F202"/>
  <c r="N317"/>
  <c r="M317"/>
  <c r="Q317" s="1"/>
  <c r="V317" s="1"/>
  <c r="O317"/>
  <c r="G202"/>
  <c r="J210" i="1"/>
  <c r="X316" i="7"/>
  <c r="I210" i="1"/>
  <c r="B211" s="1"/>
  <c r="E211"/>
  <c r="AH298" i="7" l="1"/>
  <c r="AL298" s="1"/>
  <c r="AJ298"/>
  <c r="F211" i="1"/>
  <c r="G211" s="1"/>
  <c r="H211" s="1"/>
  <c r="AB316" i="7"/>
  <c r="AC316"/>
  <c r="P317"/>
  <c r="L318" s="1"/>
  <c r="J202"/>
  <c r="AE316"/>
  <c r="I202"/>
  <c r="B203" s="1"/>
  <c r="AK298"/>
  <c r="AG299" s="1"/>
  <c r="AI299"/>
  <c r="U317"/>
  <c r="W317" s="1"/>
  <c r="S318" s="1"/>
  <c r="AH299" l="1"/>
  <c r="AL299" s="1"/>
  <c r="AJ299"/>
  <c r="I211" i="1"/>
  <c r="B212" s="1"/>
  <c r="E212"/>
  <c r="T318" i="7"/>
  <c r="H203"/>
  <c r="F203"/>
  <c r="N318"/>
  <c r="M318"/>
  <c r="Q318" s="1"/>
  <c r="V318" s="1"/>
  <c r="O318"/>
  <c r="AK299"/>
  <c r="AG300" s="1"/>
  <c r="AI300"/>
  <c r="X317"/>
  <c r="E203"/>
  <c r="G203" s="1"/>
  <c r="AD316"/>
  <c r="Z317" s="1"/>
  <c r="J211" i="1"/>
  <c r="AH300" i="7" l="1"/>
  <c r="AL300" s="1"/>
  <c r="AJ300"/>
  <c r="AA317"/>
  <c r="P318"/>
  <c r="L319" s="1"/>
  <c r="J203"/>
  <c r="G212" i="1"/>
  <c r="AB317" i="7"/>
  <c r="AC317"/>
  <c r="AK300"/>
  <c r="AG301" s="1"/>
  <c r="AI301"/>
  <c r="I203"/>
  <c r="B204" s="1"/>
  <c r="E204"/>
  <c r="F212" i="1"/>
  <c r="H212"/>
  <c r="U318" i="7"/>
  <c r="W318" s="1"/>
  <c r="S319" s="1"/>
  <c r="AH301" l="1"/>
  <c r="AL301" s="1"/>
  <c r="AJ301"/>
  <c r="N319"/>
  <c r="M319"/>
  <c r="O319"/>
  <c r="J212" i="1"/>
  <c r="L25"/>
  <c r="N25" s="1"/>
  <c r="F204" i="7"/>
  <c r="G204"/>
  <c r="H204" s="1"/>
  <c r="M25" i="1"/>
  <c r="X318" i="7"/>
  <c r="AD317"/>
  <c r="Z318" s="1"/>
  <c r="AE317"/>
  <c r="T319"/>
  <c r="I212" i="1"/>
  <c r="B213" s="1"/>
  <c r="E213"/>
  <c r="AK301" i="7"/>
  <c r="AG302" s="1"/>
  <c r="AI302"/>
  <c r="AH302" l="1"/>
  <c r="AL302" s="1"/>
  <c r="AJ302"/>
  <c r="I204"/>
  <c r="B205" s="1"/>
  <c r="E205" s="1"/>
  <c r="F213" i="1"/>
  <c r="AA318" i="7"/>
  <c r="G213" i="1"/>
  <c r="J204" i="7"/>
  <c r="Q319"/>
  <c r="AK302"/>
  <c r="AG303" s="1"/>
  <c r="AI303"/>
  <c r="AC318"/>
  <c r="AB318"/>
  <c r="P319"/>
  <c r="L320" s="1"/>
  <c r="AH303" l="1"/>
  <c r="AL303" s="1"/>
  <c r="AJ303"/>
  <c r="N320"/>
  <c r="M320"/>
  <c r="Q320" s="1"/>
  <c r="U320" s="1"/>
  <c r="O320"/>
  <c r="AK303"/>
  <c r="AG304" s="1"/>
  <c r="AI304"/>
  <c r="V319"/>
  <c r="U319"/>
  <c r="H213" i="1"/>
  <c r="J213" s="1"/>
  <c r="AD318" i="7"/>
  <c r="Z319" s="1"/>
  <c r="AE318"/>
  <c r="F205"/>
  <c r="G205" s="1"/>
  <c r="H205" s="1"/>
  <c r="AH304" l="1"/>
  <c r="AL304" s="1"/>
  <c r="AJ304"/>
  <c r="I205"/>
  <c r="B206" s="1"/>
  <c r="E206" s="1"/>
  <c r="AK304"/>
  <c r="AG305" s="1"/>
  <c r="AI305"/>
  <c r="AA319"/>
  <c r="P320"/>
  <c r="L321" s="1"/>
  <c r="I213" i="1"/>
  <c r="B214" s="1"/>
  <c r="E214"/>
  <c r="W319" i="7"/>
  <c r="S320" s="1"/>
  <c r="X319"/>
  <c r="J205"/>
  <c r="AH305" l="1"/>
  <c r="AL305" s="1"/>
  <c r="AJ305"/>
  <c r="F214" i="1"/>
  <c r="AC319" i="7"/>
  <c r="AE319" s="1"/>
  <c r="AB319"/>
  <c r="N321"/>
  <c r="M321"/>
  <c r="O321"/>
  <c r="G214" i="1"/>
  <c r="T320" i="7"/>
  <c r="X320" s="1"/>
  <c r="AK305"/>
  <c r="AG306" s="1"/>
  <c r="AI306"/>
  <c r="F206"/>
  <c r="V320"/>
  <c r="W320" s="1"/>
  <c r="S321" s="1"/>
  <c r="AH306" l="1"/>
  <c r="AL306" s="1"/>
  <c r="AJ306"/>
  <c r="T321"/>
  <c r="AK306"/>
  <c r="AG307" s="1"/>
  <c r="AI307"/>
  <c r="P321"/>
  <c r="L322" s="1"/>
  <c r="AB320"/>
  <c r="Q321"/>
  <c r="AD319"/>
  <c r="Z320" s="1"/>
  <c r="AC320" s="1"/>
  <c r="H214" i="1"/>
  <c r="G206" i="7"/>
  <c r="H206" s="1"/>
  <c r="AH307" l="1"/>
  <c r="AL307" s="1"/>
  <c r="AJ307"/>
  <c r="I214" i="1"/>
  <c r="B215" s="1"/>
  <c r="E215"/>
  <c r="N322" i="7"/>
  <c r="M322"/>
  <c r="O322"/>
  <c r="AK307"/>
  <c r="AG308" s="1"/>
  <c r="AI308"/>
  <c r="I206"/>
  <c r="B207" s="1"/>
  <c r="E207" s="1"/>
  <c r="V321"/>
  <c r="X321" s="1"/>
  <c r="U321"/>
  <c r="AD320"/>
  <c r="Z321" s="1"/>
  <c r="J206"/>
  <c r="J214" i="1"/>
  <c r="AA320" i="7"/>
  <c r="AE320" s="1"/>
  <c r="AA321" l="1"/>
  <c r="AH308"/>
  <c r="AL308" s="1"/>
  <c r="AJ308"/>
  <c r="G207"/>
  <c r="AB321"/>
  <c r="AD321" s="1"/>
  <c r="Z322" s="1"/>
  <c r="AC321"/>
  <c r="AK308"/>
  <c r="AG309" s="1"/>
  <c r="AI309"/>
  <c r="W321"/>
  <c r="S322" s="1"/>
  <c r="Q322"/>
  <c r="H207"/>
  <c r="F207"/>
  <c r="F215" i="1"/>
  <c r="P322" i="7"/>
  <c r="L323" s="1"/>
  <c r="AH309" l="1"/>
  <c r="AL309" s="1"/>
  <c r="AJ309"/>
  <c r="AA322"/>
  <c r="V322"/>
  <c r="U322"/>
  <c r="AK309"/>
  <c r="AG310" s="1"/>
  <c r="AI310"/>
  <c r="J207"/>
  <c r="G215" i="1"/>
  <c r="N323" i="7"/>
  <c r="M323"/>
  <c r="O323"/>
  <c r="I207"/>
  <c r="B208" s="1"/>
  <c r="T322"/>
  <c r="X322" s="1"/>
  <c r="AB322" s="1"/>
  <c r="AE321"/>
  <c r="AH310" l="1"/>
  <c r="AL310" s="1"/>
  <c r="AJ310"/>
  <c r="AD322"/>
  <c r="Z323" s="1"/>
  <c r="F208"/>
  <c r="H215" i="1"/>
  <c r="AK310" i="7"/>
  <c r="AG311" s="1"/>
  <c r="AI311"/>
  <c r="AC322"/>
  <c r="P323"/>
  <c r="L324" s="1"/>
  <c r="E208"/>
  <c r="G208" s="1"/>
  <c r="H208" s="1"/>
  <c r="Q323"/>
  <c r="W322"/>
  <c r="S323" s="1"/>
  <c r="AE322"/>
  <c r="I208" l="1"/>
  <c r="B209" s="1"/>
  <c r="E209"/>
  <c r="AH311"/>
  <c r="AL311" s="1"/>
  <c r="AJ311"/>
  <c r="N324"/>
  <c r="M324"/>
  <c r="O324"/>
  <c r="I215" i="1"/>
  <c r="B216" s="1"/>
  <c r="E216"/>
  <c r="J215"/>
  <c r="V323" i="7"/>
  <c r="U323"/>
  <c r="W323" s="1"/>
  <c r="S324" s="1"/>
  <c r="J208"/>
  <c r="T323"/>
  <c r="X323" s="1"/>
  <c r="AB323" s="1"/>
  <c r="AD323" s="1"/>
  <c r="Z324" s="1"/>
  <c r="AC323"/>
  <c r="AK311"/>
  <c r="AG312" s="1"/>
  <c r="AI312"/>
  <c r="AA323"/>
  <c r="AH312" l="1"/>
  <c r="AL312" s="1"/>
  <c r="AJ312"/>
  <c r="AA324"/>
  <c r="T324"/>
  <c r="AK312"/>
  <c r="AG313" s="1"/>
  <c r="AI313"/>
  <c r="F209"/>
  <c r="P324"/>
  <c r="L325" s="1"/>
  <c r="AE323"/>
  <c r="G216" i="1"/>
  <c r="H216" s="1"/>
  <c r="Q324" i="7"/>
  <c r="F216" i="1"/>
  <c r="I216" l="1"/>
  <c r="B217" s="1"/>
  <c r="E217"/>
  <c r="AH313" i="7"/>
  <c r="AL313" s="1"/>
  <c r="AJ313"/>
  <c r="J216" i="1"/>
  <c r="N325" i="7"/>
  <c r="M325"/>
  <c r="O325"/>
  <c r="V324"/>
  <c r="X324" s="1"/>
  <c r="U324"/>
  <c r="AK313"/>
  <c r="AG314" s="1"/>
  <c r="AI314"/>
  <c r="J209"/>
  <c r="G209"/>
  <c r="H209" s="1"/>
  <c r="AH314" l="1"/>
  <c r="AL314" s="1"/>
  <c r="AJ314"/>
  <c r="AB324"/>
  <c r="AC324"/>
  <c r="I209"/>
  <c r="B210" s="1"/>
  <c r="E210"/>
  <c r="AK314"/>
  <c r="AG315" s="1"/>
  <c r="AI315"/>
  <c r="F217" i="1"/>
  <c r="P325" i="7"/>
  <c r="L326" s="1"/>
  <c r="W324"/>
  <c r="S325" s="1"/>
  <c r="Q325"/>
  <c r="G217" i="1"/>
  <c r="H217" s="1"/>
  <c r="I217" l="1"/>
  <c r="B218" s="1"/>
  <c r="E218"/>
  <c r="AH315" i="7"/>
  <c r="AL315" s="1"/>
  <c r="AJ315"/>
  <c r="V325"/>
  <c r="U325"/>
  <c r="N326"/>
  <c r="M326"/>
  <c r="O326"/>
  <c r="AK315"/>
  <c r="AG316" s="1"/>
  <c r="AI316"/>
  <c r="AD324"/>
  <c r="Z325" s="1"/>
  <c r="AE324"/>
  <c r="T325"/>
  <c r="J217" i="1"/>
  <c r="F210" i="7"/>
  <c r="G210"/>
  <c r="H210" s="1"/>
  <c r="I210" l="1"/>
  <c r="B211" s="1"/>
  <c r="E211"/>
  <c r="AH316"/>
  <c r="AL316" s="1"/>
  <c r="AJ316"/>
  <c r="AA325"/>
  <c r="AK316"/>
  <c r="AG317" s="1"/>
  <c r="AI317"/>
  <c r="F218" i="1"/>
  <c r="P326" i="7"/>
  <c r="L327" s="1"/>
  <c r="X325"/>
  <c r="Q326"/>
  <c r="W325"/>
  <c r="S326" s="1"/>
  <c r="J210"/>
  <c r="G218" i="1"/>
  <c r="H218" s="1"/>
  <c r="I218" l="1"/>
  <c r="B219" s="1"/>
  <c r="E219"/>
  <c r="AH317" i="7"/>
  <c r="AL317" s="1"/>
  <c r="AJ317"/>
  <c r="V326"/>
  <c r="U326"/>
  <c r="AK317"/>
  <c r="AG318" s="1"/>
  <c r="AI318"/>
  <c r="T326"/>
  <c r="X326" s="1"/>
  <c r="AC325"/>
  <c r="AB325"/>
  <c r="F211"/>
  <c r="J218" i="1"/>
  <c r="AE325" i="7"/>
  <c r="N327"/>
  <c r="M327"/>
  <c r="Q327" s="1"/>
  <c r="O327"/>
  <c r="U327"/>
  <c r="G211"/>
  <c r="H211" s="1"/>
  <c r="I211" l="1"/>
  <c r="B212" s="1"/>
  <c r="E212"/>
  <c r="AH318"/>
  <c r="AL318" s="1"/>
  <c r="AJ318"/>
  <c r="AC326"/>
  <c r="AK318"/>
  <c r="AG319" s="1"/>
  <c r="AI319"/>
  <c r="F219" i="1"/>
  <c r="P327" i="7"/>
  <c r="L328" s="1"/>
  <c r="J211"/>
  <c r="AD325"/>
  <c r="Z326" s="1"/>
  <c r="AB326"/>
  <c r="AD326" s="1"/>
  <c r="W326"/>
  <c r="S327" s="1"/>
  <c r="G219" i="1"/>
  <c r="H219" s="1"/>
  <c r="I219" l="1"/>
  <c r="B220" s="1"/>
  <c r="E220"/>
  <c r="AH319" i="7"/>
  <c r="AL319" s="1"/>
  <c r="AJ319"/>
  <c r="AK319"/>
  <c r="AG320" s="1"/>
  <c r="AI320"/>
  <c r="T327"/>
  <c r="S328"/>
  <c r="Z327"/>
  <c r="AA326"/>
  <c r="AE326" s="1"/>
  <c r="N328"/>
  <c r="M328"/>
  <c r="Q328" s="1"/>
  <c r="V328" s="1"/>
  <c r="O328"/>
  <c r="F212"/>
  <c r="J219" i="1"/>
  <c r="V327" i="7"/>
  <c r="W327" s="1"/>
  <c r="G212"/>
  <c r="H212" s="1"/>
  <c r="I212" l="1"/>
  <c r="B213" s="1"/>
  <c r="E213"/>
  <c r="AH320"/>
  <c r="AL320" s="1"/>
  <c r="AJ320"/>
  <c r="T328"/>
  <c r="AK320"/>
  <c r="AG321" s="1"/>
  <c r="AI321"/>
  <c r="AA327"/>
  <c r="F220" i="1"/>
  <c r="J212" i="7"/>
  <c r="U328"/>
  <c r="W328" s="1"/>
  <c r="S329" s="1"/>
  <c r="P328"/>
  <c r="L329" s="1"/>
  <c r="X327"/>
  <c r="G220" i="1"/>
  <c r="H220" s="1"/>
  <c r="I220" l="1"/>
  <c r="B221" s="1"/>
  <c r="E221"/>
  <c r="T329" i="7"/>
  <c r="AH321"/>
  <c r="AL321" s="1"/>
  <c r="AJ321"/>
  <c r="AC327"/>
  <c r="AB327"/>
  <c r="N329"/>
  <c r="P329" s="1"/>
  <c r="L330" s="1"/>
  <c r="M329"/>
  <c r="O329"/>
  <c r="AK321"/>
  <c r="AG322" s="1"/>
  <c r="AI322"/>
  <c r="F213"/>
  <c r="J220" i="1"/>
  <c r="AE327" i="7"/>
  <c r="X328"/>
  <c r="N330" l="1"/>
  <c r="M330"/>
  <c r="Q330" s="1"/>
  <c r="O330"/>
  <c r="AH322"/>
  <c r="AL322" s="1"/>
  <c r="AJ322"/>
  <c r="AB328"/>
  <c r="AK322"/>
  <c r="AG323" s="1"/>
  <c r="AI323"/>
  <c r="F221" i="1"/>
  <c r="G213" i="7"/>
  <c r="H213" s="1"/>
  <c r="Q329"/>
  <c r="AD327"/>
  <c r="Z328" s="1"/>
  <c r="AH323" l="1"/>
  <c r="AL323" s="1"/>
  <c r="AJ323"/>
  <c r="AA328"/>
  <c r="AE328" s="1"/>
  <c r="I213"/>
  <c r="B214" s="1"/>
  <c r="E214"/>
  <c r="V329"/>
  <c r="U329"/>
  <c r="AK323"/>
  <c r="AG324" s="1"/>
  <c r="AI324"/>
  <c r="U330"/>
  <c r="G221" i="1"/>
  <c r="H221" s="1"/>
  <c r="J213" i="7"/>
  <c r="AC328"/>
  <c r="P330"/>
  <c r="L331" s="1"/>
  <c r="AD328"/>
  <c r="Z329" s="1"/>
  <c r="AA329" l="1"/>
  <c r="AH324"/>
  <c r="AL324" s="1"/>
  <c r="AJ324"/>
  <c r="N331"/>
  <c r="M331"/>
  <c r="Q331" s="1"/>
  <c r="O331"/>
  <c r="U331"/>
  <c r="I221" i="1"/>
  <c r="B222" s="1"/>
  <c r="E222"/>
  <c r="AK324" i="7"/>
  <c r="AG325" s="1"/>
  <c r="AI325"/>
  <c r="W329"/>
  <c r="S330" s="1"/>
  <c r="X329"/>
  <c r="F214"/>
  <c r="J221" i="1"/>
  <c r="G214" i="7"/>
  <c r="H214" s="1"/>
  <c r="I214" l="1"/>
  <c r="B215" s="1"/>
  <c r="E215"/>
  <c r="AH325"/>
  <c r="AL325" s="1"/>
  <c r="AJ325"/>
  <c r="AB329"/>
  <c r="AC329"/>
  <c r="T330"/>
  <c r="S331"/>
  <c r="V330"/>
  <c r="W330" s="1"/>
  <c r="F222" i="1"/>
  <c r="J214" i="7"/>
  <c r="AE329"/>
  <c r="P331"/>
  <c r="L332" s="1"/>
  <c r="AK325"/>
  <c r="AG326" s="1"/>
  <c r="AI326"/>
  <c r="AH326" l="1"/>
  <c r="AL326" s="1"/>
  <c r="AJ326"/>
  <c r="T331"/>
  <c r="AK326"/>
  <c r="AG327" s="1"/>
  <c r="AI327"/>
  <c r="N332"/>
  <c r="M332"/>
  <c r="O332"/>
  <c r="F215"/>
  <c r="J222" i="1"/>
  <c r="G222"/>
  <c r="H222" s="1"/>
  <c r="X330" i="7"/>
  <c r="AD329"/>
  <c r="Z330" s="1"/>
  <c r="V331"/>
  <c r="W331" s="1"/>
  <c r="S332" s="1"/>
  <c r="G215"/>
  <c r="H215" s="1"/>
  <c r="T332" l="1"/>
  <c r="AH327"/>
  <c r="AL327" s="1"/>
  <c r="AJ327"/>
  <c r="I215"/>
  <c r="B216" s="1"/>
  <c r="E216" s="1"/>
  <c r="AA330"/>
  <c r="I222" i="1"/>
  <c r="B223" s="1"/>
  <c r="E223"/>
  <c r="AK327" i="7"/>
  <c r="AG328" s="1"/>
  <c r="AI328"/>
  <c r="J215"/>
  <c r="Q332"/>
  <c r="AB330"/>
  <c r="AC330"/>
  <c r="P332"/>
  <c r="L333" s="1"/>
  <c r="X331"/>
  <c r="AH328" l="1"/>
  <c r="AL328" s="1"/>
  <c r="AJ328"/>
  <c r="V332"/>
  <c r="U332"/>
  <c r="W332" s="1"/>
  <c r="S333" s="1"/>
  <c r="N333"/>
  <c r="M333"/>
  <c r="Q333" s="1"/>
  <c r="V333" s="1"/>
  <c r="O333"/>
  <c r="AD330"/>
  <c r="Z331" s="1"/>
  <c r="G223" i="1"/>
  <c r="AE330" i="7"/>
  <c r="X332"/>
  <c r="AC331"/>
  <c r="AB331"/>
  <c r="AD331" s="1"/>
  <c r="AK328"/>
  <c r="AG329" s="1"/>
  <c r="AI329"/>
  <c r="F223" i="1"/>
  <c r="H223"/>
  <c r="F216" i="7"/>
  <c r="AH329" l="1"/>
  <c r="AL329" s="1"/>
  <c r="AJ329"/>
  <c r="I223" i="1"/>
  <c r="B224" s="1"/>
  <c r="E224"/>
  <c r="AB332" i="7"/>
  <c r="T333"/>
  <c r="AI330"/>
  <c r="AI331" s="1"/>
  <c r="Z332"/>
  <c r="AA331"/>
  <c r="AE331" s="1"/>
  <c r="AK329"/>
  <c r="AG330" s="1"/>
  <c r="U333"/>
  <c r="W333" s="1"/>
  <c r="S334" s="1"/>
  <c r="J223" i="1"/>
  <c r="P333" i="7"/>
  <c r="L334" s="1"/>
  <c r="G216"/>
  <c r="H216" s="1"/>
  <c r="AH330" l="1"/>
  <c r="AL330" s="1"/>
  <c r="AJ330"/>
  <c r="T334"/>
  <c r="I216"/>
  <c r="B217" s="1"/>
  <c r="E217" s="1"/>
  <c r="AA332"/>
  <c r="J216"/>
  <c r="AC332"/>
  <c r="AD332" s="1"/>
  <c r="Z333" s="1"/>
  <c r="N334"/>
  <c r="M334"/>
  <c r="O334"/>
  <c r="F224" i="1"/>
  <c r="G224" s="1"/>
  <c r="AK330" i="7"/>
  <c r="AG331" s="1"/>
  <c r="X333"/>
  <c r="H224" i="1" l="1"/>
  <c r="M26" s="1"/>
  <c r="AH331" i="7"/>
  <c r="AL331" s="1"/>
  <c r="AJ331"/>
  <c r="AK331" s="1"/>
  <c r="AG332" s="1"/>
  <c r="AA333"/>
  <c r="AB333"/>
  <c r="AC333"/>
  <c r="P334"/>
  <c r="L335" s="1"/>
  <c r="Q334"/>
  <c r="AE332"/>
  <c r="J224" i="1"/>
  <c r="L26"/>
  <c r="F217" i="7"/>
  <c r="AH332" l="1"/>
  <c r="N335"/>
  <c r="M335"/>
  <c r="Q335" s="1"/>
  <c r="O335"/>
  <c r="V334"/>
  <c r="U334"/>
  <c r="AE333"/>
  <c r="N26" i="1"/>
  <c r="AD333" i="7"/>
  <c r="Z334" s="1"/>
  <c r="AJ332"/>
  <c r="AI332"/>
  <c r="I224" i="1"/>
  <c r="B225" s="1"/>
  <c r="E225"/>
  <c r="J217" i="7"/>
  <c r="G217"/>
  <c r="H217" s="1"/>
  <c r="F225" i="1" l="1"/>
  <c r="G225" s="1"/>
  <c r="W334" i="7"/>
  <c r="S335" s="1"/>
  <c r="X334"/>
  <c r="I217"/>
  <c r="B218" s="1"/>
  <c r="E218"/>
  <c r="AA334"/>
  <c r="AI333"/>
  <c r="U335"/>
  <c r="AK332"/>
  <c r="AG333" s="1"/>
  <c r="AJ333" s="1"/>
  <c r="P335"/>
  <c r="L336" s="1"/>
  <c r="AL332"/>
  <c r="H225" i="1" l="1"/>
  <c r="AC334" i="7"/>
  <c r="AB334"/>
  <c r="AD334" s="1"/>
  <c r="Z335" s="1"/>
  <c r="N336"/>
  <c r="M336"/>
  <c r="Q336" s="1"/>
  <c r="O336"/>
  <c r="F218"/>
  <c r="T335"/>
  <c r="X335" s="1"/>
  <c r="AB335" s="1"/>
  <c r="AD335" s="1"/>
  <c r="AC335"/>
  <c r="W335"/>
  <c r="S336" s="1"/>
  <c r="AK333"/>
  <c r="AE334"/>
  <c r="V335"/>
  <c r="AG334"/>
  <c r="AH333"/>
  <c r="AL333" s="1"/>
  <c r="J225" i="1"/>
  <c r="G218" i="7"/>
  <c r="H218" s="1"/>
  <c r="T336" l="1"/>
  <c r="S337"/>
  <c r="I218"/>
  <c r="B219" s="1"/>
  <c r="E219"/>
  <c r="V336"/>
  <c r="AI334"/>
  <c r="AK334" s="1"/>
  <c r="AJ334"/>
  <c r="U336"/>
  <c r="W336" s="1"/>
  <c r="J218"/>
  <c r="P336"/>
  <c r="L337" s="1"/>
  <c r="AG335"/>
  <c r="AH334"/>
  <c r="AI335"/>
  <c r="Z336"/>
  <c r="AA335"/>
  <c r="AE335" s="1"/>
  <c r="AJ335" s="1"/>
  <c r="I225" i="1"/>
  <c r="B226" s="1"/>
  <c r="E226"/>
  <c r="AA336" i="7" l="1"/>
  <c r="N337"/>
  <c r="M337"/>
  <c r="Q337" s="1"/>
  <c r="V337" s="1"/>
  <c r="O337"/>
  <c r="F219"/>
  <c r="AK335"/>
  <c r="AG336" s="1"/>
  <c r="AL334"/>
  <c r="X336"/>
  <c r="F226" i="1"/>
  <c r="G226" s="1"/>
  <c r="AH335" i="7"/>
  <c r="AL335" s="1"/>
  <c r="T337"/>
  <c r="G219"/>
  <c r="H219" s="1"/>
  <c r="I219" l="1"/>
  <c r="B220" s="1"/>
  <c r="E220"/>
  <c r="AH336"/>
  <c r="H226" i="1"/>
  <c r="AB336" i="7"/>
  <c r="AD336" s="1"/>
  <c r="Z337" s="1"/>
  <c r="AC336"/>
  <c r="U337"/>
  <c r="W337" s="1"/>
  <c r="S338" s="1"/>
  <c r="J219"/>
  <c r="P337"/>
  <c r="L338" s="1"/>
  <c r="J226" i="1"/>
  <c r="AE336" i="7"/>
  <c r="AJ336" l="1"/>
  <c r="AI336"/>
  <c r="AK336" s="1"/>
  <c r="AG337" s="1"/>
  <c r="T338"/>
  <c r="AA337"/>
  <c r="I226" i="1"/>
  <c r="B227" s="1"/>
  <c r="E227"/>
  <c r="N338" i="7"/>
  <c r="M338"/>
  <c r="Q338" s="1"/>
  <c r="V338" s="1"/>
  <c r="O338"/>
  <c r="U338"/>
  <c r="F220"/>
  <c r="AL336"/>
  <c r="X337"/>
  <c r="G220"/>
  <c r="H220" s="1"/>
  <c r="I220" l="1"/>
  <c r="B221" s="1"/>
  <c r="E221"/>
  <c r="AC337"/>
  <c r="AB337"/>
  <c r="AD337" s="1"/>
  <c r="Z338" s="1"/>
  <c r="F227" i="1"/>
  <c r="G227"/>
  <c r="J220" i="7"/>
  <c r="P338"/>
  <c r="L339" s="1"/>
  <c r="X338"/>
  <c r="AH337"/>
  <c r="W338"/>
  <c r="S339" s="1"/>
  <c r="AB338" l="1"/>
  <c r="AC338"/>
  <c r="AA338"/>
  <c r="AE338" s="1"/>
  <c r="T339"/>
  <c r="N339"/>
  <c r="M339"/>
  <c r="Q339" s="1"/>
  <c r="V339" s="1"/>
  <c r="O339"/>
  <c r="F221"/>
  <c r="G221" s="1"/>
  <c r="H221" s="1"/>
  <c r="AE337"/>
  <c r="H227" i="1"/>
  <c r="I221" i="7" l="1"/>
  <c r="B222" s="1"/>
  <c r="E222"/>
  <c r="AJ337"/>
  <c r="AI337"/>
  <c r="I227" i="1"/>
  <c r="B228" s="1"/>
  <c r="E228"/>
  <c r="U339" i="7"/>
  <c r="W339" s="1"/>
  <c r="S340" s="1"/>
  <c r="P339"/>
  <c r="L340" s="1"/>
  <c r="X339"/>
  <c r="AI338"/>
  <c r="J227" i="1"/>
  <c r="AD338" i="7"/>
  <c r="Z339" s="1"/>
  <c r="J221"/>
  <c r="AB339" l="1"/>
  <c r="AC339"/>
  <c r="AA339"/>
  <c r="N340"/>
  <c r="M340"/>
  <c r="O340"/>
  <c r="T340"/>
  <c r="F228" i="1"/>
  <c r="AK337" i="7"/>
  <c r="AG338" s="1"/>
  <c r="AL337"/>
  <c r="F222"/>
  <c r="G222"/>
  <c r="H222" s="1"/>
  <c r="I222" l="1"/>
  <c r="B223" s="1"/>
  <c r="E223"/>
  <c r="AH338"/>
  <c r="AL338" s="1"/>
  <c r="AJ338"/>
  <c r="AK338" s="1"/>
  <c r="AG339" s="1"/>
  <c r="G228" i="1"/>
  <c r="J222" i="7"/>
  <c r="Q340"/>
  <c r="AE339"/>
  <c r="AD339"/>
  <c r="Z340" s="1"/>
  <c r="P340"/>
  <c r="L341" s="1"/>
  <c r="AH339" l="1"/>
  <c r="H228" i="1"/>
  <c r="J228" s="1"/>
  <c r="N341" i="7"/>
  <c r="M341"/>
  <c r="Q341" s="1"/>
  <c r="O341"/>
  <c r="AA340"/>
  <c r="AI339"/>
  <c r="AJ339"/>
  <c r="F223"/>
  <c r="V340"/>
  <c r="U340"/>
  <c r="G223"/>
  <c r="H223" s="1"/>
  <c r="I223" l="1"/>
  <c r="B224" s="1"/>
  <c r="E224"/>
  <c r="W340"/>
  <c r="S341" s="1"/>
  <c r="X340"/>
  <c r="J223"/>
  <c r="U341"/>
  <c r="AK339"/>
  <c r="AG340" s="1"/>
  <c r="P341"/>
  <c r="L342" s="1"/>
  <c r="I228" i="1"/>
  <c r="B229" s="1"/>
  <c r="E229"/>
  <c r="AL339" i="7"/>
  <c r="AH340" l="1"/>
  <c r="T341"/>
  <c r="N342"/>
  <c r="M342"/>
  <c r="Q342" s="1"/>
  <c r="V342" s="1"/>
  <c r="O342"/>
  <c r="AB340"/>
  <c r="AC340"/>
  <c r="F224"/>
  <c r="V341"/>
  <c r="W341" s="1"/>
  <c r="S342" s="1"/>
  <c r="F229" i="1"/>
  <c r="T342" i="7" l="1"/>
  <c r="AD340"/>
  <c r="Z341" s="1"/>
  <c r="AE340"/>
  <c r="J224"/>
  <c r="G224"/>
  <c r="H224" s="1"/>
  <c r="G229" i="1"/>
  <c r="H229" s="1"/>
  <c r="P342" i="7"/>
  <c r="L343" s="1"/>
  <c r="X341"/>
  <c r="U342"/>
  <c r="W342" s="1"/>
  <c r="S343" s="1"/>
  <c r="T343" l="1"/>
  <c r="I229" i="1"/>
  <c r="B230" s="1"/>
  <c r="E230"/>
  <c r="N343" i="7"/>
  <c r="M343"/>
  <c r="O343"/>
  <c r="I224"/>
  <c r="B225" s="1"/>
  <c r="AA341"/>
  <c r="J229" i="1"/>
  <c r="X342" i="7"/>
  <c r="AB341"/>
  <c r="AD341" s="1"/>
  <c r="Z342" s="1"/>
  <c r="AC341"/>
  <c r="AI340"/>
  <c r="AJ340"/>
  <c r="AA342" l="1"/>
  <c r="F225"/>
  <c r="AB342"/>
  <c r="AD342" s="1"/>
  <c r="Z343" s="1"/>
  <c r="AC342"/>
  <c r="F230" i="1"/>
  <c r="H230"/>
  <c r="P343" i="7"/>
  <c r="L344" s="1"/>
  <c r="AE341"/>
  <c r="E225"/>
  <c r="G225" s="1"/>
  <c r="H225" s="1"/>
  <c r="Q343"/>
  <c r="AK340"/>
  <c r="AG341" s="1"/>
  <c r="AL340"/>
  <c r="G230" i="1"/>
  <c r="I225" i="7" l="1"/>
  <c r="B226" s="1"/>
  <c r="E226"/>
  <c r="AA343"/>
  <c r="N344"/>
  <c r="M344"/>
  <c r="Q344" s="1"/>
  <c r="U344" s="1"/>
  <c r="O344"/>
  <c r="AH341"/>
  <c r="V343"/>
  <c r="U343"/>
  <c r="AI341"/>
  <c r="AJ341"/>
  <c r="AE342"/>
  <c r="J230" i="1"/>
  <c r="J225" i="7"/>
  <c r="I230" i="1"/>
  <c r="B231" s="1"/>
  <c r="E231"/>
  <c r="AI342" i="7" l="1"/>
  <c r="W343"/>
  <c r="S344" s="1"/>
  <c r="X343"/>
  <c r="F231" i="1"/>
  <c r="F226" i="7"/>
  <c r="G226" s="1"/>
  <c r="H226" s="1"/>
  <c r="V344"/>
  <c r="W344" s="1"/>
  <c r="AK341"/>
  <c r="AG342" s="1"/>
  <c r="P344"/>
  <c r="L345" s="1"/>
  <c r="AL341"/>
  <c r="I226" l="1"/>
  <c r="B227" s="1"/>
  <c r="E227"/>
  <c r="N345"/>
  <c r="M345"/>
  <c r="O345"/>
  <c r="AB343"/>
  <c r="AC343"/>
  <c r="J231" i="1"/>
  <c r="G231"/>
  <c r="H231" s="1"/>
  <c r="AH342" i="7"/>
  <c r="T344"/>
  <c r="X344" s="1"/>
  <c r="AB344" s="1"/>
  <c r="S345"/>
  <c r="J226"/>
  <c r="AJ342"/>
  <c r="AK342" s="1"/>
  <c r="AG343" s="1"/>
  <c r="AH343" l="1"/>
  <c r="AD343"/>
  <c r="Z344" s="1"/>
  <c r="AE343"/>
  <c r="T345"/>
  <c r="I231" i="1"/>
  <c r="B232" s="1"/>
  <c r="E232"/>
  <c r="F227" i="7"/>
  <c r="P345"/>
  <c r="L346" s="1"/>
  <c r="AL342"/>
  <c r="Q345"/>
  <c r="G227"/>
  <c r="H227" s="1"/>
  <c r="I227" l="1"/>
  <c r="B228" s="1"/>
  <c r="E228"/>
  <c r="F232" i="1"/>
  <c r="H232"/>
  <c r="AA344" i="7"/>
  <c r="AC344"/>
  <c r="AD344" s="1"/>
  <c r="Z345" s="1"/>
  <c r="V345"/>
  <c r="U345"/>
  <c r="W345" s="1"/>
  <c r="S346" s="1"/>
  <c r="N346"/>
  <c r="M346"/>
  <c r="Q346" s="1"/>
  <c r="V346" s="1"/>
  <c r="O346"/>
  <c r="U346"/>
  <c r="AI343"/>
  <c r="AJ343"/>
  <c r="AL343" s="1"/>
  <c r="J227"/>
  <c r="G232" i="1"/>
  <c r="X345" i="7"/>
  <c r="AA345" l="1"/>
  <c r="AB345"/>
  <c r="AC345"/>
  <c r="I232" i="1"/>
  <c r="B233" s="1"/>
  <c r="E233"/>
  <c r="F228" i="7"/>
  <c r="W346"/>
  <c r="AK343"/>
  <c r="AG344" s="1"/>
  <c r="P346"/>
  <c r="L347" s="1"/>
  <c r="AE344"/>
  <c r="J232" i="1"/>
  <c r="T346" i="7"/>
  <c r="X346" s="1"/>
  <c r="AB346"/>
  <c r="S347"/>
  <c r="G228"/>
  <c r="H228" s="1"/>
  <c r="I228" l="1"/>
  <c r="B229" s="1"/>
  <c r="E229"/>
  <c r="N347"/>
  <c r="M347"/>
  <c r="Q347" s="1"/>
  <c r="V347" s="1"/>
  <c r="O347"/>
  <c r="U347"/>
  <c r="AI344"/>
  <c r="AJ344"/>
  <c r="AH344"/>
  <c r="AL344" s="1"/>
  <c r="F233" i="1"/>
  <c r="G233" s="1"/>
  <c r="H233" s="1"/>
  <c r="J228" i="7"/>
  <c r="AD345"/>
  <c r="Z346" s="1"/>
  <c r="T347"/>
  <c r="AE345"/>
  <c r="I233" i="1" l="1"/>
  <c r="B234" s="1"/>
  <c r="E234"/>
  <c r="AA346" i="7"/>
  <c r="AE346" s="1"/>
  <c r="AI346" s="1"/>
  <c r="AC346"/>
  <c r="AD346" s="1"/>
  <c r="Z347" s="1"/>
  <c r="AI345"/>
  <c r="F229"/>
  <c r="X347"/>
  <c r="AK344"/>
  <c r="AG345" s="1"/>
  <c r="P347"/>
  <c r="L348" s="1"/>
  <c r="J233" i="1"/>
  <c r="W347" i="7"/>
  <c r="S348" s="1"/>
  <c r="G229"/>
  <c r="H229" s="1"/>
  <c r="AA347" l="1"/>
  <c r="I229"/>
  <c r="B230" s="1"/>
  <c r="E230"/>
  <c r="AH345"/>
  <c r="T348"/>
  <c r="N348"/>
  <c r="M348"/>
  <c r="Q348" s="1"/>
  <c r="V348" s="1"/>
  <c r="O348"/>
  <c r="U348"/>
  <c r="AC347"/>
  <c r="AB347"/>
  <c r="AD347" s="1"/>
  <c r="Z348" s="1"/>
  <c r="F234" i="1"/>
  <c r="H234"/>
  <c r="J229" i="7"/>
  <c r="AJ345"/>
  <c r="AK345"/>
  <c r="AG346" s="1"/>
  <c r="G234" i="1"/>
  <c r="AH346" i="7" l="1"/>
  <c r="AL346" s="1"/>
  <c r="AJ346"/>
  <c r="AK346" s="1"/>
  <c r="AG347" s="1"/>
  <c r="AA348"/>
  <c r="I234" i="1"/>
  <c r="B235" s="1"/>
  <c r="E235"/>
  <c r="F230" i="7"/>
  <c r="J234" i="1"/>
  <c r="P348" i="7"/>
  <c r="L349" s="1"/>
  <c r="X348"/>
  <c r="AL345"/>
  <c r="W348"/>
  <c r="S349" s="1"/>
  <c r="G230"/>
  <c r="H230" s="1"/>
  <c r="AE347"/>
  <c r="AH347" l="1"/>
  <c r="I230"/>
  <c r="B231" s="1"/>
  <c r="E231"/>
  <c r="N349"/>
  <c r="M349"/>
  <c r="Q349" s="1"/>
  <c r="V349" s="1"/>
  <c r="O349"/>
  <c r="U349"/>
  <c r="AJ347"/>
  <c r="AI347"/>
  <c r="T349"/>
  <c r="AC348"/>
  <c r="AB348"/>
  <c r="AE348"/>
  <c r="F235" i="1"/>
  <c r="J230" i="7"/>
  <c r="F231" l="1"/>
  <c r="W349"/>
  <c r="S350" s="1"/>
  <c r="G235" i="1"/>
  <c r="H235" s="1"/>
  <c r="AD348" i="7"/>
  <c r="Z349" s="1"/>
  <c r="AK347"/>
  <c r="AG348" s="1"/>
  <c r="AJ348" s="1"/>
  <c r="P349"/>
  <c r="L350" s="1"/>
  <c r="AI348"/>
  <c r="X349"/>
  <c r="G231"/>
  <c r="H231" s="1"/>
  <c r="AL347"/>
  <c r="I231" l="1"/>
  <c r="B232" s="1"/>
  <c r="E232"/>
  <c r="AB349"/>
  <c r="AC349"/>
  <c r="I235" i="1"/>
  <c r="B236" s="1"/>
  <c r="E236"/>
  <c r="T350" i="7"/>
  <c r="N350"/>
  <c r="M350"/>
  <c r="Q350" s="1"/>
  <c r="V350" s="1"/>
  <c r="O350"/>
  <c r="AA349"/>
  <c r="AE349" s="1"/>
  <c r="AI349" s="1"/>
  <c r="AK348"/>
  <c r="AG349" s="1"/>
  <c r="J235" i="1"/>
  <c r="J231" i="7"/>
  <c r="AH348"/>
  <c r="AL348" s="1"/>
  <c r="AH349" l="1"/>
  <c r="F236" i="1"/>
  <c r="F232" i="7"/>
  <c r="AJ349"/>
  <c r="AK349" s="1"/>
  <c r="AG350" s="1"/>
  <c r="U350"/>
  <c r="W350" s="1"/>
  <c r="S351" s="1"/>
  <c r="G236" i="1"/>
  <c r="P350" i="7"/>
  <c r="L351" s="1"/>
  <c r="X350"/>
  <c r="AD349"/>
  <c r="Z350" s="1"/>
  <c r="G232"/>
  <c r="H232" s="1"/>
  <c r="I232" l="1"/>
  <c r="B233" s="1"/>
  <c r="E233"/>
  <c r="AH350"/>
  <c r="L27" i="1"/>
  <c r="AA350" i="7"/>
  <c r="N351"/>
  <c r="M351"/>
  <c r="O351"/>
  <c r="T351"/>
  <c r="J232"/>
  <c r="H236" i="1"/>
  <c r="J236" s="1"/>
  <c r="AB350" i="7"/>
  <c r="AD350" s="1"/>
  <c r="Z351" s="1"/>
  <c r="AC350"/>
  <c r="AL349"/>
  <c r="AA351" l="1"/>
  <c r="F233"/>
  <c r="M27" i="1"/>
  <c r="P351" i="7"/>
  <c r="L352" s="1"/>
  <c r="N27" i="1"/>
  <c r="Q351" i="7"/>
  <c r="AE350"/>
  <c r="I236" i="1"/>
  <c r="B237" s="1"/>
  <c r="E237"/>
  <c r="G233" i="7"/>
  <c r="H233" s="1"/>
  <c r="I233" l="1"/>
  <c r="B234" s="1"/>
  <c r="E234"/>
  <c r="V351"/>
  <c r="U351"/>
  <c r="F237" i="1"/>
  <c r="AJ350" i="7"/>
  <c r="AI350"/>
  <c r="N352"/>
  <c r="M352"/>
  <c r="O352"/>
  <c r="G237" i="1"/>
  <c r="H237" s="1"/>
  <c r="J233" i="7"/>
  <c r="I237" i="1" l="1"/>
  <c r="B238" s="1"/>
  <c r="E238"/>
  <c r="W351" i="7"/>
  <c r="S352" s="1"/>
  <c r="X351"/>
  <c r="AK350"/>
  <c r="AG351" s="1"/>
  <c r="AL350"/>
  <c r="J237" i="1"/>
  <c r="F234" i="7"/>
  <c r="G234" s="1"/>
  <c r="H234" s="1"/>
  <c r="P352"/>
  <c r="L353" s="1"/>
  <c r="Q352"/>
  <c r="I234" l="1"/>
  <c r="B235" s="1"/>
  <c r="E235"/>
  <c r="AH351"/>
  <c r="T352"/>
  <c r="V352"/>
  <c r="U352"/>
  <c r="W352" s="1"/>
  <c r="S353" s="1"/>
  <c r="N353"/>
  <c r="M353"/>
  <c r="Q353" s="1"/>
  <c r="V353" s="1"/>
  <c r="O353"/>
  <c r="AC351"/>
  <c r="AB351"/>
  <c r="F238" i="1"/>
  <c r="J234" i="7"/>
  <c r="G238" i="1"/>
  <c r="H238" s="1"/>
  <c r="I238" l="1"/>
  <c r="B239" s="1"/>
  <c r="E239"/>
  <c r="T353" i="7"/>
  <c r="S354"/>
  <c r="J238" i="1"/>
  <c r="AD351" i="7"/>
  <c r="Z352" s="1"/>
  <c r="AE351"/>
  <c r="F235"/>
  <c r="P353"/>
  <c r="L354" s="1"/>
  <c r="X352"/>
  <c r="U353"/>
  <c r="W353" s="1"/>
  <c r="G235"/>
  <c r="H235" s="1"/>
  <c r="I235" l="1"/>
  <c r="B236" s="1"/>
  <c r="E236"/>
  <c r="AJ351"/>
  <c r="AI351"/>
  <c r="T354"/>
  <c r="AC352"/>
  <c r="AB352"/>
  <c r="AD352" s="1"/>
  <c r="Z353" s="1"/>
  <c r="AA352"/>
  <c r="AE352" s="1"/>
  <c r="F239" i="1"/>
  <c r="J235" i="7"/>
  <c r="X353"/>
  <c r="N354"/>
  <c r="P354" s="1"/>
  <c r="L355" s="1"/>
  <c r="M354"/>
  <c r="O354"/>
  <c r="N355" l="1"/>
  <c r="M355"/>
  <c r="Q355" s="1"/>
  <c r="O355"/>
  <c r="AA353"/>
  <c r="AK351"/>
  <c r="AG352" s="1"/>
  <c r="AL351"/>
  <c r="AC353"/>
  <c r="AB353"/>
  <c r="F236"/>
  <c r="G239" i="1"/>
  <c r="Q354" i="7"/>
  <c r="AI352"/>
  <c r="G236"/>
  <c r="H236" s="1"/>
  <c r="I236" l="1"/>
  <c r="B237" s="1"/>
  <c r="E237"/>
  <c r="H239" i="1"/>
  <c r="AH352" i="7"/>
  <c r="V354"/>
  <c r="U354"/>
  <c r="AE353"/>
  <c r="J236"/>
  <c r="AD353"/>
  <c r="Z354" s="1"/>
  <c r="AJ352"/>
  <c r="AK352" s="1"/>
  <c r="AG353" s="1"/>
  <c r="P355"/>
  <c r="L356" s="1"/>
  <c r="AH353" l="1"/>
  <c r="W354"/>
  <c r="S355" s="1"/>
  <c r="X354"/>
  <c r="U355"/>
  <c r="I239" i="1"/>
  <c r="B240" s="1"/>
  <c r="E240"/>
  <c r="N356" i="7"/>
  <c r="M356"/>
  <c r="Q356" s="1"/>
  <c r="O356"/>
  <c r="U356"/>
  <c r="AA354"/>
  <c r="AJ353"/>
  <c r="AI353"/>
  <c r="AK353" s="1"/>
  <c r="AG354" s="1"/>
  <c r="F237"/>
  <c r="J239" i="1"/>
  <c r="AL352" i="7"/>
  <c r="G237"/>
  <c r="H237" s="1"/>
  <c r="I237" l="1"/>
  <c r="B238" s="1"/>
  <c r="E238"/>
  <c r="AH354"/>
  <c r="F240" i="1"/>
  <c r="H240"/>
  <c r="AB354" i="7"/>
  <c r="AD354" s="1"/>
  <c r="Z355" s="1"/>
  <c r="AC354"/>
  <c r="G240" i="1"/>
  <c r="J237" i="7"/>
  <c r="P356"/>
  <c r="L357" s="1"/>
  <c r="T355"/>
  <c r="S356"/>
  <c r="V355"/>
  <c r="AE354"/>
  <c r="W355"/>
  <c r="AL353"/>
  <c r="AJ354" l="1"/>
  <c r="AI354"/>
  <c r="AK354" s="1"/>
  <c r="AG355" s="1"/>
  <c r="T356"/>
  <c r="I240" i="1"/>
  <c r="B241" s="1"/>
  <c r="E241"/>
  <c r="N357" i="7"/>
  <c r="M357"/>
  <c r="O357"/>
  <c r="J240" i="1"/>
  <c r="F238" i="7"/>
  <c r="AL354"/>
  <c r="X355"/>
  <c r="V356"/>
  <c r="W356" s="1"/>
  <c r="S357" s="1"/>
  <c r="AA355"/>
  <c r="G238"/>
  <c r="H238" s="1"/>
  <c r="I238" l="1"/>
  <c r="B239" s="1"/>
  <c r="E239"/>
  <c r="T357"/>
  <c r="AB355"/>
  <c r="AC355"/>
  <c r="F241" i="1"/>
  <c r="J238" i="7"/>
  <c r="P357"/>
  <c r="L358" s="1"/>
  <c r="AE355"/>
  <c r="Q357"/>
  <c r="X356"/>
  <c r="AH355"/>
  <c r="G241" i="1"/>
  <c r="H241" s="1"/>
  <c r="I241" l="1"/>
  <c r="B242" s="1"/>
  <c r="E242"/>
  <c r="AB356" i="7"/>
  <c r="AI355"/>
  <c r="AJ355"/>
  <c r="AL355" s="1"/>
  <c r="V357"/>
  <c r="X357" s="1"/>
  <c r="U357"/>
  <c r="N358"/>
  <c r="M358"/>
  <c r="O358"/>
  <c r="J241" i="1"/>
  <c r="F239" i="7"/>
  <c r="AD355"/>
  <c r="Z356" s="1"/>
  <c r="G239"/>
  <c r="H239" s="1"/>
  <c r="I239" l="1"/>
  <c r="B240" s="1"/>
  <c r="E240"/>
  <c r="AB357"/>
  <c r="AA356"/>
  <c r="F242" i="1"/>
  <c r="G242" s="1"/>
  <c r="H242" s="1"/>
  <c r="J239" i="7"/>
  <c r="P358"/>
  <c r="L359" s="1"/>
  <c r="Q358"/>
  <c r="W357"/>
  <c r="S358" s="1"/>
  <c r="AK355"/>
  <c r="AG356" s="1"/>
  <c r="AC356"/>
  <c r="AD356" s="1"/>
  <c r="Z357" s="1"/>
  <c r="AA357" l="1"/>
  <c r="AE357" s="1"/>
  <c r="AC357"/>
  <c r="I242" i="1"/>
  <c r="B243" s="1"/>
  <c r="E243"/>
  <c r="AH356" i="7"/>
  <c r="T358"/>
  <c r="N359"/>
  <c r="M359"/>
  <c r="O359"/>
  <c r="V358"/>
  <c r="U358"/>
  <c r="F240"/>
  <c r="AE356"/>
  <c r="AD357"/>
  <c r="Z358" s="1"/>
  <c r="J242" i="1"/>
  <c r="G240" i="7"/>
  <c r="H240" s="1"/>
  <c r="I240" l="1"/>
  <c r="B241" s="1"/>
  <c r="E241"/>
  <c r="AA358"/>
  <c r="AI356"/>
  <c r="AK356" s="1"/>
  <c r="AG357" s="1"/>
  <c r="AJ356"/>
  <c r="J240"/>
  <c r="W358"/>
  <c r="S359" s="1"/>
  <c r="Q359"/>
  <c r="G243" i="1"/>
  <c r="F243"/>
  <c r="H243"/>
  <c r="P359" i="7"/>
  <c r="L360" s="1"/>
  <c r="X358"/>
  <c r="N360" l="1"/>
  <c r="M360"/>
  <c r="Q360" s="1"/>
  <c r="V360" s="1"/>
  <c r="O360"/>
  <c r="I243" i="1"/>
  <c r="B244" s="1"/>
  <c r="E244"/>
  <c r="V359" i="7"/>
  <c r="U359"/>
  <c r="W359" s="1"/>
  <c r="AH357"/>
  <c r="AB358"/>
  <c r="AC358"/>
  <c r="T359"/>
  <c r="S360"/>
  <c r="F241"/>
  <c r="AE358"/>
  <c r="J243" i="1"/>
  <c r="AI357" i="7"/>
  <c r="AK357" s="1"/>
  <c r="AG358" s="1"/>
  <c r="AL356"/>
  <c r="AJ357"/>
  <c r="G241"/>
  <c r="H241" s="1"/>
  <c r="AH358" l="1"/>
  <c r="I241"/>
  <c r="B242" s="1"/>
  <c r="E242"/>
  <c r="AI358"/>
  <c r="AJ358"/>
  <c r="T360"/>
  <c r="S361"/>
  <c r="F244" i="1"/>
  <c r="AL357" i="7"/>
  <c r="J241"/>
  <c r="X359"/>
  <c r="AD358"/>
  <c r="Z359" s="1"/>
  <c r="P360"/>
  <c r="L361" s="1"/>
  <c r="G244" i="1"/>
  <c r="H244" s="1"/>
  <c r="U360" i="7"/>
  <c r="W360" s="1"/>
  <c r="I244" i="1" l="1"/>
  <c r="B245" s="1"/>
  <c r="E245"/>
  <c r="AA359" i="7"/>
  <c r="T361"/>
  <c r="N361"/>
  <c r="M361"/>
  <c r="Q361" s="1"/>
  <c r="V361" s="1"/>
  <c r="O361"/>
  <c r="U361"/>
  <c r="AC359"/>
  <c r="AB359"/>
  <c r="AD359" s="1"/>
  <c r="Z360" s="1"/>
  <c r="F242"/>
  <c r="X360"/>
  <c r="AK358"/>
  <c r="AG359" s="1"/>
  <c r="J244" i="1"/>
  <c r="G242" i="7"/>
  <c r="H242" s="1"/>
  <c r="AL358"/>
  <c r="AA360" l="1"/>
  <c r="I242"/>
  <c r="B243" s="1"/>
  <c r="E243"/>
  <c r="AC360"/>
  <c r="AB360"/>
  <c r="AD360" s="1"/>
  <c r="Z361" s="1"/>
  <c r="AH359"/>
  <c r="F245" i="1"/>
  <c r="AE359" i="7"/>
  <c r="J242"/>
  <c r="P361"/>
  <c r="L362" s="1"/>
  <c r="X361"/>
  <c r="W361"/>
  <c r="S362" s="1"/>
  <c r="G245" i="1"/>
  <c r="H245" s="1"/>
  <c r="I245" l="1"/>
  <c r="B246" s="1"/>
  <c r="E246"/>
  <c r="AA361" i="7"/>
  <c r="AC361"/>
  <c r="AB361"/>
  <c r="AD361" s="1"/>
  <c r="Z362" s="1"/>
  <c r="T362"/>
  <c r="N362"/>
  <c r="M362"/>
  <c r="Q362" s="1"/>
  <c r="V362" s="1"/>
  <c r="O362"/>
  <c r="AI359"/>
  <c r="AJ359"/>
  <c r="F243"/>
  <c r="G243"/>
  <c r="H243" s="1"/>
  <c r="J245" i="1"/>
  <c r="AL359" i="7"/>
  <c r="AE360"/>
  <c r="I243" l="1"/>
  <c r="B244" s="1"/>
  <c r="E244"/>
  <c r="AA362"/>
  <c r="AI360"/>
  <c r="F246" i="1"/>
  <c r="G246" s="1"/>
  <c r="H246" s="1"/>
  <c r="U362" i="7"/>
  <c r="W362" s="1"/>
  <c r="S363" s="1"/>
  <c r="AE361"/>
  <c r="J243"/>
  <c r="AK359"/>
  <c r="AG360" s="1"/>
  <c r="P362"/>
  <c r="L363" s="1"/>
  <c r="X362"/>
  <c r="I246" i="1" l="1"/>
  <c r="B247" s="1"/>
  <c r="E247"/>
  <c r="AH360" i="7"/>
  <c r="AI361"/>
  <c r="N363"/>
  <c r="M363"/>
  <c r="Q363" s="1"/>
  <c r="V363" s="1"/>
  <c r="O363"/>
  <c r="U363"/>
  <c r="T363"/>
  <c r="F244"/>
  <c r="AJ360"/>
  <c r="AK360" s="1"/>
  <c r="AG361" s="1"/>
  <c r="AC362"/>
  <c r="AB362"/>
  <c r="AD362" s="1"/>
  <c r="Z363" s="1"/>
  <c r="J246" i="1"/>
  <c r="G244" i="7"/>
  <c r="H244" s="1"/>
  <c r="I244" l="1"/>
  <c r="B245" s="1"/>
  <c r="E245"/>
  <c r="AH361"/>
  <c r="AL361" s="1"/>
  <c r="AJ361"/>
  <c r="AA363"/>
  <c r="F247" i="1"/>
  <c r="H247"/>
  <c r="AK361" i="7"/>
  <c r="AG362" s="1"/>
  <c r="AL360"/>
  <c r="AE362"/>
  <c r="J244"/>
  <c r="X363"/>
  <c r="P363"/>
  <c r="L364" s="1"/>
  <c r="W363"/>
  <c r="S364" s="1"/>
  <c r="G247" i="1"/>
  <c r="AH362" i="7" l="1"/>
  <c r="T364"/>
  <c r="AC363"/>
  <c r="AB363"/>
  <c r="AD363" s="1"/>
  <c r="Z364" s="1"/>
  <c r="AI362"/>
  <c r="AJ362"/>
  <c r="N364"/>
  <c r="M364"/>
  <c r="Q364" s="1"/>
  <c r="V364" s="1"/>
  <c r="O364"/>
  <c r="U364"/>
  <c r="F245"/>
  <c r="J247" i="1"/>
  <c r="I247"/>
  <c r="B248" s="1"/>
  <c r="E248"/>
  <c r="G245" i="7"/>
  <c r="H245" s="1"/>
  <c r="I245" l="1"/>
  <c r="B246" s="1"/>
  <c r="E246"/>
  <c r="AE363"/>
  <c r="J245"/>
  <c r="P364"/>
  <c r="L365" s="1"/>
  <c r="AK362"/>
  <c r="AG363" s="1"/>
  <c r="X364"/>
  <c r="F248" i="1"/>
  <c r="AA364" i="7"/>
  <c r="W364"/>
  <c r="S365" s="1"/>
  <c r="AL362"/>
  <c r="T365" l="1"/>
  <c r="AB364"/>
  <c r="AC364"/>
  <c r="AE364" s="1"/>
  <c r="AJ363"/>
  <c r="AI363"/>
  <c r="AK363" s="1"/>
  <c r="AG364" s="1"/>
  <c r="L28" i="1"/>
  <c r="AH363" i="7"/>
  <c r="AL363" s="1"/>
  <c r="F246"/>
  <c r="G246" s="1"/>
  <c r="H246" s="1"/>
  <c r="G248" i="1"/>
  <c r="N365" i="7"/>
  <c r="M365"/>
  <c r="Q365" s="1"/>
  <c r="U365" s="1"/>
  <c r="O365"/>
  <c r="I246" l="1"/>
  <c r="B247" s="1"/>
  <c r="E247"/>
  <c r="AH364"/>
  <c r="AJ364"/>
  <c r="AI364"/>
  <c r="AK364" s="1"/>
  <c r="AG365" s="1"/>
  <c r="M28" i="1"/>
  <c r="H248"/>
  <c r="V365" i="7"/>
  <c r="W365" s="1"/>
  <c r="S366" s="1"/>
  <c r="P365"/>
  <c r="L366" s="1"/>
  <c r="J248" i="1"/>
  <c r="AD364" i="7"/>
  <c r="Z365" s="1"/>
  <c r="X365"/>
  <c r="J246"/>
  <c r="N28" i="1"/>
  <c r="T366" i="7" l="1"/>
  <c r="AH365"/>
  <c r="AA365"/>
  <c r="N366"/>
  <c r="M366"/>
  <c r="O366"/>
  <c r="I248" i="1"/>
  <c r="B249" s="1"/>
  <c r="E249"/>
  <c r="F247" i="7"/>
  <c r="AL364"/>
  <c r="AB365"/>
  <c r="AD365" s="1"/>
  <c r="Z366" s="1"/>
  <c r="AC365"/>
  <c r="G247"/>
  <c r="H247" s="1"/>
  <c r="I247" l="1"/>
  <c r="B248" s="1"/>
  <c r="E248"/>
  <c r="AA366"/>
  <c r="J247"/>
  <c r="Q366"/>
  <c r="AE365"/>
  <c r="F249" i="1"/>
  <c r="P366" i="7"/>
  <c r="L367" s="1"/>
  <c r="N367" l="1"/>
  <c r="M367"/>
  <c r="Q367" s="1"/>
  <c r="O367"/>
  <c r="V366"/>
  <c r="U366"/>
  <c r="AI365"/>
  <c r="AJ365"/>
  <c r="F248"/>
  <c r="G249" i="1"/>
  <c r="AK365" i="7" l="1"/>
  <c r="AG366" s="1"/>
  <c r="AL365"/>
  <c r="W366"/>
  <c r="S367" s="1"/>
  <c r="X366"/>
  <c r="J248"/>
  <c r="G248"/>
  <c r="H248" s="1"/>
  <c r="P367"/>
  <c r="L368" s="1"/>
  <c r="H249" i="1"/>
  <c r="U367" i="7"/>
  <c r="I249" i="1" l="1"/>
  <c r="B250" s="1"/>
  <c r="E250"/>
  <c r="T367" i="7"/>
  <c r="I248"/>
  <c r="B249" s="1"/>
  <c r="E249"/>
  <c r="AB366"/>
  <c r="AC366"/>
  <c r="AH366"/>
  <c r="J249" i="1"/>
  <c r="N368" i="7"/>
  <c r="M368"/>
  <c r="O368"/>
  <c r="V367"/>
  <c r="W367" s="1"/>
  <c r="S368" s="1"/>
  <c r="T368" l="1"/>
  <c r="AD366"/>
  <c r="Z367" s="1"/>
  <c r="AE366"/>
  <c r="F249"/>
  <c r="F250" i="1"/>
  <c r="H250"/>
  <c r="P368" i="7"/>
  <c r="L369" s="1"/>
  <c r="Q368"/>
  <c r="X367"/>
  <c r="G249"/>
  <c r="H249" s="1"/>
  <c r="G250" i="1"/>
  <c r="I249" i="7" l="1"/>
  <c r="B250" s="1"/>
  <c r="E250"/>
  <c r="N369"/>
  <c r="M369"/>
  <c r="O369"/>
  <c r="AC367"/>
  <c r="AB367"/>
  <c r="V368"/>
  <c r="X368" s="1"/>
  <c r="U368"/>
  <c r="J250" i="1"/>
  <c r="AI366" i="7"/>
  <c r="AJ366"/>
  <c r="J249"/>
  <c r="I250" i="1"/>
  <c r="B251" s="1"/>
  <c r="E251"/>
  <c r="AA367" i="7"/>
  <c r="AB368" l="1"/>
  <c r="AC368"/>
  <c r="F251" i="1"/>
  <c r="H251"/>
  <c r="F250" i="7"/>
  <c r="AE367"/>
  <c r="G251" i="1"/>
  <c r="W368" i="7"/>
  <c r="S369" s="1"/>
  <c r="AD367"/>
  <c r="Z368" s="1"/>
  <c r="Q369"/>
  <c r="AK366"/>
  <c r="AG367" s="1"/>
  <c r="AL366"/>
  <c r="P369"/>
  <c r="L370" s="1"/>
  <c r="G250"/>
  <c r="H250" s="1"/>
  <c r="I250" l="1"/>
  <c r="B251" s="1"/>
  <c r="E251"/>
  <c r="V369"/>
  <c r="U369"/>
  <c r="W369" s="1"/>
  <c r="T369"/>
  <c r="S370"/>
  <c r="I251" i="1"/>
  <c r="B252" s="1"/>
  <c r="E252"/>
  <c r="N370" i="7"/>
  <c r="M370"/>
  <c r="Q370" s="1"/>
  <c r="V370" s="1"/>
  <c r="O370"/>
  <c r="U370"/>
  <c r="AH367"/>
  <c r="AA368"/>
  <c r="AE368" s="1"/>
  <c r="J251" i="1"/>
  <c r="J250" i="7"/>
  <c r="AD368"/>
  <c r="Z369" s="1"/>
  <c r="AI367"/>
  <c r="AJ367"/>
  <c r="AA369" l="1"/>
  <c r="F252" i="1"/>
  <c r="F251" i="7"/>
  <c r="W370"/>
  <c r="G252" i="1"/>
  <c r="H252" s="1"/>
  <c r="AK367" i="7"/>
  <c r="AG368" s="1"/>
  <c r="AI368"/>
  <c r="P370"/>
  <c r="L371" s="1"/>
  <c r="X369"/>
  <c r="T370"/>
  <c r="X370" s="1"/>
  <c r="S371"/>
  <c r="AL367"/>
  <c r="G251"/>
  <c r="H251" s="1"/>
  <c r="I251" l="1"/>
  <c r="B252" s="1"/>
  <c r="E252"/>
  <c r="I252" i="1"/>
  <c r="B253" s="1"/>
  <c r="E253"/>
  <c r="N371" i="7"/>
  <c r="M371"/>
  <c r="Q371" s="1"/>
  <c r="V371" s="1"/>
  <c r="O371"/>
  <c r="AH368"/>
  <c r="J252" i="1"/>
  <c r="J251" i="7"/>
  <c r="AJ368"/>
  <c r="AK368" s="1"/>
  <c r="AG369" s="1"/>
  <c r="T371"/>
  <c r="AB369"/>
  <c r="AC369"/>
  <c r="AH369" l="1"/>
  <c r="AD369"/>
  <c r="Z370" s="1"/>
  <c r="AB370"/>
  <c r="F253" i="1"/>
  <c r="H253"/>
  <c r="F252" i="7"/>
  <c r="G253" i="1"/>
  <c r="AE369" i="7"/>
  <c r="P371"/>
  <c r="L372" s="1"/>
  <c r="AL368"/>
  <c r="U371"/>
  <c r="W371" s="1"/>
  <c r="S372" s="1"/>
  <c r="T372" l="1"/>
  <c r="AI369"/>
  <c r="AJ369"/>
  <c r="I253" i="1"/>
  <c r="B254" s="1"/>
  <c r="E254"/>
  <c r="N372" i="7"/>
  <c r="M372"/>
  <c r="Q372" s="1"/>
  <c r="V372" s="1"/>
  <c r="O372"/>
  <c r="J253" i="1"/>
  <c r="AA370" i="7"/>
  <c r="AC370"/>
  <c r="AD370"/>
  <c r="Z371" s="1"/>
  <c r="G252"/>
  <c r="H252" s="1"/>
  <c r="X371"/>
  <c r="AL369"/>
  <c r="AA371" l="1"/>
  <c r="AB371"/>
  <c r="AC371"/>
  <c r="I252"/>
  <c r="B253" s="1"/>
  <c r="E253"/>
  <c r="F254" i="1"/>
  <c r="AE370" i="7"/>
  <c r="J252"/>
  <c r="P372"/>
  <c r="L373" s="1"/>
  <c r="AK369"/>
  <c r="AG370" s="1"/>
  <c r="X372"/>
  <c r="U372"/>
  <c r="W372" s="1"/>
  <c r="S373" s="1"/>
  <c r="G254" i="1"/>
  <c r="H254" s="1"/>
  <c r="I254" l="1"/>
  <c r="B255" s="1"/>
  <c r="E255"/>
  <c r="N373" i="7"/>
  <c r="M373"/>
  <c r="Q373" s="1"/>
  <c r="V373" s="1"/>
  <c r="O373"/>
  <c r="U373"/>
  <c r="AI370"/>
  <c r="AJ370"/>
  <c r="T373"/>
  <c r="AH370"/>
  <c r="AL370" s="1"/>
  <c r="F253"/>
  <c r="J254" i="1"/>
  <c r="AD371" i="7"/>
  <c r="Z372" s="1"/>
  <c r="AC372" s="1"/>
  <c r="AE371"/>
  <c r="AB372"/>
  <c r="G253"/>
  <c r="H253" s="1"/>
  <c r="I253" l="1"/>
  <c r="B254" s="1"/>
  <c r="E254"/>
  <c r="AI371"/>
  <c r="AJ371"/>
  <c r="F255" i="1"/>
  <c r="AD372" i="7"/>
  <c r="J253"/>
  <c r="X373"/>
  <c r="AK370"/>
  <c r="AG371" s="1"/>
  <c r="P373"/>
  <c r="L374" s="1"/>
  <c r="Z373"/>
  <c r="AA372"/>
  <c r="AE372" s="1"/>
  <c r="AI372"/>
  <c r="W373"/>
  <c r="S374" s="1"/>
  <c r="G255" i="1"/>
  <c r="H255" s="1"/>
  <c r="I255" l="1"/>
  <c r="B256" s="1"/>
  <c r="E256"/>
  <c r="AA373" i="7"/>
  <c r="N374"/>
  <c r="M374"/>
  <c r="O374"/>
  <c r="AC373"/>
  <c r="AB373"/>
  <c r="T374"/>
  <c r="AG372"/>
  <c r="AH371"/>
  <c r="AL371" s="1"/>
  <c r="F254"/>
  <c r="J255" i="1"/>
  <c r="AK371" i="7"/>
  <c r="G254"/>
  <c r="H254" s="1"/>
  <c r="I254" l="1"/>
  <c r="B255" s="1"/>
  <c r="E255"/>
  <c r="AH372"/>
  <c r="F256" i="1"/>
  <c r="H256"/>
  <c r="AE373" i="7"/>
  <c r="J254"/>
  <c r="AD373"/>
  <c r="Z374" s="1"/>
  <c r="Q374"/>
  <c r="AJ372"/>
  <c r="AK372" s="1"/>
  <c r="AG373" s="1"/>
  <c r="P374"/>
  <c r="L375" s="1"/>
  <c r="G256" i="1"/>
  <c r="AH373" i="7" l="1"/>
  <c r="N375"/>
  <c r="M375"/>
  <c r="Q375" s="1"/>
  <c r="O375"/>
  <c r="AA374"/>
  <c r="AJ373"/>
  <c r="AI373"/>
  <c r="AK373" s="1"/>
  <c r="AG374" s="1"/>
  <c r="I256" i="1"/>
  <c r="B257" s="1"/>
  <c r="E257"/>
  <c r="V374" i="7"/>
  <c r="U374"/>
  <c r="F255"/>
  <c r="AL372"/>
  <c r="J256" i="1"/>
  <c r="AH374" i="7" l="1"/>
  <c r="W374"/>
  <c r="S375" s="1"/>
  <c r="X374"/>
  <c r="F257" i="1"/>
  <c r="U375" i="7"/>
  <c r="G255"/>
  <c r="H255" s="1"/>
  <c r="P375"/>
  <c r="L376" s="1"/>
  <c r="G257" i="1"/>
  <c r="H257" s="1"/>
  <c r="AL373" i="7"/>
  <c r="I257" i="1" l="1"/>
  <c r="B258" s="1"/>
  <c r="E258"/>
  <c r="T375" i="7"/>
  <c r="N376"/>
  <c r="M376"/>
  <c r="O376"/>
  <c r="I255"/>
  <c r="B256" s="1"/>
  <c r="AB374"/>
  <c r="AC374"/>
  <c r="J257" i="1"/>
  <c r="J255" i="7"/>
  <c r="V375"/>
  <c r="W375"/>
  <c r="S376" s="1"/>
  <c r="T376" l="1"/>
  <c r="AD374"/>
  <c r="Z375" s="1"/>
  <c r="AE374"/>
  <c r="F256"/>
  <c r="F258" i="1"/>
  <c r="P376" i="7"/>
  <c r="L377" s="1"/>
  <c r="E256"/>
  <c r="G256" s="1"/>
  <c r="H256" s="1"/>
  <c r="Q376"/>
  <c r="X375"/>
  <c r="I256" l="1"/>
  <c r="B257" s="1"/>
  <c r="E257"/>
  <c r="AC375"/>
  <c r="AB375"/>
  <c r="AD375" s="1"/>
  <c r="AJ374"/>
  <c r="AI374"/>
  <c r="V376"/>
  <c r="U376"/>
  <c r="W376" s="1"/>
  <c r="S377" s="1"/>
  <c r="N377"/>
  <c r="M377"/>
  <c r="Q377" s="1"/>
  <c r="V377" s="1"/>
  <c r="O377"/>
  <c r="Z376"/>
  <c r="AA375"/>
  <c r="J258" i="1"/>
  <c r="G258"/>
  <c r="H258" s="1"/>
  <c r="J256" i="7"/>
  <c r="T377" l="1"/>
  <c r="AK374"/>
  <c r="AG375" s="1"/>
  <c r="AL374"/>
  <c r="I258" i="1"/>
  <c r="B259" s="1"/>
  <c r="E259"/>
  <c r="H257" i="7"/>
  <c r="F257"/>
  <c r="X376"/>
  <c r="AE375"/>
  <c r="P377"/>
  <c r="L378" s="1"/>
  <c r="AA376"/>
  <c r="U377"/>
  <c r="W377" s="1"/>
  <c r="S378" s="1"/>
  <c r="G257"/>
  <c r="T378" l="1"/>
  <c r="N378"/>
  <c r="M378"/>
  <c r="Q378" s="1"/>
  <c r="V378" s="1"/>
  <c r="O378"/>
  <c r="U378"/>
  <c r="AB376"/>
  <c r="AC376"/>
  <c r="F259" i="1"/>
  <c r="H259"/>
  <c r="AH375" i="7"/>
  <c r="G259" i="1"/>
  <c r="J257" i="7"/>
  <c r="X377"/>
  <c r="AJ375"/>
  <c r="AI375"/>
  <c r="I257"/>
  <c r="B258" s="1"/>
  <c r="E258" s="1"/>
  <c r="AE376"/>
  <c r="AI376" l="1"/>
  <c r="I259" i="1"/>
  <c r="B260" s="1"/>
  <c r="E260"/>
  <c r="AB377" i="7"/>
  <c r="AK375"/>
  <c r="AG376" s="1"/>
  <c r="AL375"/>
  <c r="J259" i="1"/>
  <c r="AD376" i="7"/>
  <c r="Z377" s="1"/>
  <c r="P378"/>
  <c r="L379" s="1"/>
  <c r="X378"/>
  <c r="F258"/>
  <c r="G258" s="1"/>
  <c r="H258" s="1"/>
  <c r="W378"/>
  <c r="S379" s="1"/>
  <c r="I258" l="1"/>
  <c r="B259" s="1"/>
  <c r="E259"/>
  <c r="T379"/>
  <c r="AB378"/>
  <c r="AA377"/>
  <c r="F260" i="1"/>
  <c r="G260" s="1"/>
  <c r="N379" i="7"/>
  <c r="M379"/>
  <c r="Q379" s="1"/>
  <c r="U379" s="1"/>
  <c r="O379"/>
  <c r="AH376"/>
  <c r="AC377"/>
  <c r="AD377" s="1"/>
  <c r="Z378" s="1"/>
  <c r="AJ376"/>
  <c r="J258"/>
  <c r="AK376"/>
  <c r="AG377" s="1"/>
  <c r="AH377" l="1"/>
  <c r="H260" i="1"/>
  <c r="M29" s="1"/>
  <c r="AA378" i="7"/>
  <c r="AC378"/>
  <c r="F259"/>
  <c r="V379"/>
  <c r="X379" s="1"/>
  <c r="AE377"/>
  <c r="AD378"/>
  <c r="Z379" s="1"/>
  <c r="P379"/>
  <c r="L380" s="1"/>
  <c r="J260" i="1"/>
  <c r="L29"/>
  <c r="AL376" i="7"/>
  <c r="AA379" l="1"/>
  <c r="AB379"/>
  <c r="AC379"/>
  <c r="N380"/>
  <c r="M380"/>
  <c r="Q380" s="1"/>
  <c r="V380" s="1"/>
  <c r="O380"/>
  <c r="AJ377"/>
  <c r="AI377"/>
  <c r="AK377" s="1"/>
  <c r="AG378" s="1"/>
  <c r="W379"/>
  <c r="S380" s="1"/>
  <c r="G259"/>
  <c r="H259" s="1"/>
  <c r="N29" i="1"/>
  <c r="AE378" i="7"/>
  <c r="I260" i="1"/>
  <c r="B261" s="1"/>
  <c r="E261"/>
  <c r="I259" i="7" l="1"/>
  <c r="B260" s="1"/>
  <c r="E260"/>
  <c r="F261" i="1"/>
  <c r="T380" i="7"/>
  <c r="S381"/>
  <c r="J259"/>
  <c r="AL377"/>
  <c r="P380"/>
  <c r="L381" s="1"/>
  <c r="AD379"/>
  <c r="Z380" s="1"/>
  <c r="AE379"/>
  <c r="AI378"/>
  <c r="AJ378"/>
  <c r="AH378"/>
  <c r="AL378" s="1"/>
  <c r="U380"/>
  <c r="W380" s="1"/>
  <c r="N381" l="1"/>
  <c r="M381"/>
  <c r="Q381" s="1"/>
  <c r="V381" s="1"/>
  <c r="O381"/>
  <c r="U381"/>
  <c r="T381"/>
  <c r="AA380"/>
  <c r="H260"/>
  <c r="F260"/>
  <c r="AK378"/>
  <c r="AG379" s="1"/>
  <c r="G261" i="1"/>
  <c r="X380" i="7"/>
  <c r="AI379"/>
  <c r="AJ379"/>
  <c r="G260"/>
  <c r="H261" i="1" l="1"/>
  <c r="J261" s="1"/>
  <c r="I260" i="7"/>
  <c r="B261" s="1"/>
  <c r="E261"/>
  <c r="AC380"/>
  <c r="AB380"/>
  <c r="AH379"/>
  <c r="AL379" s="1"/>
  <c r="AK379"/>
  <c r="AG380" s="1"/>
  <c r="J260"/>
  <c r="AE380"/>
  <c r="X381"/>
  <c r="P381"/>
  <c r="L382" s="1"/>
  <c r="W381"/>
  <c r="S382" s="1"/>
  <c r="AH380" l="1"/>
  <c r="T382"/>
  <c r="AB381"/>
  <c r="N382"/>
  <c r="M382"/>
  <c r="Q382" s="1"/>
  <c r="V382" s="1"/>
  <c r="O382"/>
  <c r="F261"/>
  <c r="G261" s="1"/>
  <c r="H261" s="1"/>
  <c r="AD380"/>
  <c r="Z381" s="1"/>
  <c r="AJ380"/>
  <c r="AI380"/>
  <c r="I261" i="1"/>
  <c r="B262" s="1"/>
  <c r="E262"/>
  <c r="I261" i="7" l="1"/>
  <c r="B262" s="1"/>
  <c r="E262"/>
  <c r="F262" i="1"/>
  <c r="H262"/>
  <c r="AA381" i="7"/>
  <c r="G262" i="1"/>
  <c r="AD381" i="7"/>
  <c r="Z382" s="1"/>
  <c r="AK380"/>
  <c r="AG381" s="1"/>
  <c r="P382"/>
  <c r="L383" s="1"/>
  <c r="AC381"/>
  <c r="J261"/>
  <c r="U382"/>
  <c r="W382" s="1"/>
  <c r="S383" s="1"/>
  <c r="AL380"/>
  <c r="AA382" l="1"/>
  <c r="N383"/>
  <c r="M383"/>
  <c r="Q383" s="1"/>
  <c r="V383" s="1"/>
  <c r="O383"/>
  <c r="U383"/>
  <c r="I262" i="1"/>
  <c r="B263" s="1"/>
  <c r="E263"/>
  <c r="AH381" i="7"/>
  <c r="J262" i="1"/>
  <c r="F262" i="7"/>
  <c r="AE381"/>
  <c r="T383"/>
  <c r="X382"/>
  <c r="G262"/>
  <c r="H262" s="1"/>
  <c r="I262" l="1"/>
  <c r="B263" s="1"/>
  <c r="E263"/>
  <c r="AB382"/>
  <c r="AC382"/>
  <c r="AE382" s="1"/>
  <c r="F263" i="1"/>
  <c r="W383" i="7"/>
  <c r="S384" s="1"/>
  <c r="X383"/>
  <c r="J262"/>
  <c r="P383"/>
  <c r="L384" s="1"/>
  <c r="AJ381"/>
  <c r="AI381"/>
  <c r="G263" i="1"/>
  <c r="H263" s="1"/>
  <c r="I263" l="1"/>
  <c r="B264" s="1"/>
  <c r="E264"/>
  <c r="AI382" i="7"/>
  <c r="AJ382"/>
  <c r="N384"/>
  <c r="M384"/>
  <c r="Q384" s="1"/>
  <c r="U384" s="1"/>
  <c r="O384"/>
  <c r="AB383"/>
  <c r="J263" i="1"/>
  <c r="H263" i="7"/>
  <c r="F263"/>
  <c r="AK381"/>
  <c r="AG382" s="1"/>
  <c r="AL381"/>
  <c r="AD382"/>
  <c r="Z383" s="1"/>
  <c r="T384"/>
  <c r="G263"/>
  <c r="AA383" l="1"/>
  <c r="AH382"/>
  <c r="AL382" s="1"/>
  <c r="F264" i="1"/>
  <c r="V384" i="7"/>
  <c r="W384" s="1"/>
  <c r="S385" s="1"/>
  <c r="J263"/>
  <c r="AC383"/>
  <c r="AD383" s="1"/>
  <c r="Z384" s="1"/>
  <c r="P384"/>
  <c r="L385" s="1"/>
  <c r="AK382"/>
  <c r="AG383" s="1"/>
  <c r="I263"/>
  <c r="B264" s="1"/>
  <c r="E264"/>
  <c r="G264" i="1"/>
  <c r="H264" s="1"/>
  <c r="I264" l="1"/>
  <c r="B265" s="1"/>
  <c r="E265"/>
  <c r="AH383" i="7"/>
  <c r="AA384"/>
  <c r="T385"/>
  <c r="H264"/>
  <c r="F264"/>
  <c r="N385"/>
  <c r="M385"/>
  <c r="Q385" s="1"/>
  <c r="V385" s="1"/>
  <c r="O385"/>
  <c r="U385"/>
  <c r="G264"/>
  <c r="AE383"/>
  <c r="X384"/>
  <c r="J264" i="1"/>
  <c r="AI383" i="7" l="1"/>
  <c r="AJ383"/>
  <c r="I264"/>
  <c r="B265" s="1"/>
  <c r="E265"/>
  <c r="AC384"/>
  <c r="AB384"/>
  <c r="AD384" s="1"/>
  <c r="Z385" s="1"/>
  <c r="F265" i="1"/>
  <c r="AL383" i="7"/>
  <c r="P385"/>
  <c r="L386" s="1"/>
  <c r="J264"/>
  <c r="X385"/>
  <c r="AE384"/>
  <c r="W385"/>
  <c r="S386" s="1"/>
  <c r="G265" i="1"/>
  <c r="H265" s="1"/>
  <c r="I265" l="1"/>
  <c r="B266" s="1"/>
  <c r="E266"/>
  <c r="AI384" i="7"/>
  <c r="T386"/>
  <c r="AB385"/>
  <c r="AC385"/>
  <c r="N386"/>
  <c r="M386"/>
  <c r="Q386" s="1"/>
  <c r="V386" s="1"/>
  <c r="O386"/>
  <c r="J265" i="1"/>
  <c r="F265" i="7"/>
  <c r="G265" s="1"/>
  <c r="H265" s="1"/>
  <c r="AK383"/>
  <c r="AG384" s="1"/>
  <c r="AA385"/>
  <c r="I265" l="1"/>
  <c r="B266" s="1"/>
  <c r="E266"/>
  <c r="AH384"/>
  <c r="AL384" s="1"/>
  <c r="F266" i="1"/>
  <c r="AK384" i="7"/>
  <c r="AG385" s="1"/>
  <c r="AE385"/>
  <c r="P386"/>
  <c r="L387" s="1"/>
  <c r="AD385"/>
  <c r="Z386" s="1"/>
  <c r="X386"/>
  <c r="AJ384"/>
  <c r="J265"/>
  <c r="U386"/>
  <c r="W386" s="1"/>
  <c r="S387" s="1"/>
  <c r="G266" i="1"/>
  <c r="H266" s="1"/>
  <c r="I266" l="1"/>
  <c r="B267" s="1"/>
  <c r="E267"/>
  <c r="AH385" i="7"/>
  <c r="AB386"/>
  <c r="AD386" s="1"/>
  <c r="Z387" s="1"/>
  <c r="AC386"/>
  <c r="T387"/>
  <c r="AA386"/>
  <c r="AE386" s="1"/>
  <c r="AI386" s="1"/>
  <c r="AJ385"/>
  <c r="AI385"/>
  <c r="H266"/>
  <c r="F266"/>
  <c r="J266" i="1"/>
  <c r="N387" i="7"/>
  <c r="M387"/>
  <c r="Q387" s="1"/>
  <c r="V387" s="1"/>
  <c r="O387"/>
  <c r="G266"/>
  <c r="AA387" l="1"/>
  <c r="I266"/>
  <c r="B267" s="1"/>
  <c r="E267" s="1"/>
  <c r="F267" i="1"/>
  <c r="U387" i="7"/>
  <c r="W387" s="1"/>
  <c r="S388" s="1"/>
  <c r="AJ386"/>
  <c r="AK386" s="1"/>
  <c r="X387"/>
  <c r="AL385"/>
  <c r="P387"/>
  <c r="L388" s="1"/>
  <c r="J266"/>
  <c r="AK385"/>
  <c r="AG386" s="1"/>
  <c r="G267" i="1"/>
  <c r="H267" s="1"/>
  <c r="I267" l="1"/>
  <c r="B268" s="1"/>
  <c r="E268"/>
  <c r="AG387" i="7"/>
  <c r="AH386"/>
  <c r="AL386" s="1"/>
  <c r="N388"/>
  <c r="P388" s="1"/>
  <c r="L389" s="1"/>
  <c r="M388"/>
  <c r="Q388" s="1"/>
  <c r="V388" s="1"/>
  <c r="O388"/>
  <c r="U388"/>
  <c r="AB387"/>
  <c r="AD387" s="1"/>
  <c r="Z388" s="1"/>
  <c r="AC387"/>
  <c r="T388"/>
  <c r="J267" i="1"/>
  <c r="AE387" i="7"/>
  <c r="F267"/>
  <c r="G267" s="1"/>
  <c r="H267" s="1"/>
  <c r="I267" l="1"/>
  <c r="B268" s="1"/>
  <c r="E268"/>
  <c r="M389"/>
  <c r="O389"/>
  <c r="N389"/>
  <c r="P389" s="1"/>
  <c r="L390"/>
  <c r="AJ387"/>
  <c r="AI387"/>
  <c r="AK387" s="1"/>
  <c r="AG388" s="1"/>
  <c r="AH387"/>
  <c r="AL387" s="1"/>
  <c r="F268" i="1"/>
  <c r="H268"/>
  <c r="X388" i="7"/>
  <c r="W388"/>
  <c r="S389" s="1"/>
  <c r="AA388"/>
  <c r="J267"/>
  <c r="G268" i="1"/>
  <c r="AH388" i="7" l="1"/>
  <c r="AC388"/>
  <c r="AB388"/>
  <c r="AD388" s="1"/>
  <c r="Z389" s="1"/>
  <c r="I268" i="1"/>
  <c r="B269" s="1"/>
  <c r="E269"/>
  <c r="M390" i="7"/>
  <c r="O390"/>
  <c r="N390"/>
  <c r="P390" s="1"/>
  <c r="L391"/>
  <c r="T389"/>
  <c r="H268"/>
  <c r="F268"/>
  <c r="J268" i="1"/>
  <c r="Q389" i="7"/>
  <c r="G268"/>
  <c r="I268" l="1"/>
  <c r="B269" s="1"/>
  <c r="M391"/>
  <c r="O391"/>
  <c r="N391"/>
  <c r="P391" s="1"/>
  <c r="L392" s="1"/>
  <c r="AA389"/>
  <c r="U389"/>
  <c r="V389"/>
  <c r="F269" i="1"/>
  <c r="X389" i="7"/>
  <c r="AE388"/>
  <c r="J268"/>
  <c r="Q390"/>
  <c r="G269" i="1"/>
  <c r="H269" s="1"/>
  <c r="I269" l="1"/>
  <c r="B270" s="1"/>
  <c r="E270"/>
  <c r="M392" i="7"/>
  <c r="O392"/>
  <c r="N392"/>
  <c r="P392" s="1"/>
  <c r="L393"/>
  <c r="AC389"/>
  <c r="AB389"/>
  <c r="AD389" s="1"/>
  <c r="Z390" s="1"/>
  <c r="F269"/>
  <c r="U390"/>
  <c r="AJ388"/>
  <c r="AI388"/>
  <c r="J269" i="1"/>
  <c r="W389" i="7"/>
  <c r="S390" s="1"/>
  <c r="AE389"/>
  <c r="Q391"/>
  <c r="E269"/>
  <c r="G269" s="1"/>
  <c r="H269" s="1"/>
  <c r="I269" l="1"/>
  <c r="B270" s="1"/>
  <c r="AJ389"/>
  <c r="AI389"/>
  <c r="U391"/>
  <c r="S391"/>
  <c r="T390"/>
  <c r="AK388"/>
  <c r="AG389" s="1"/>
  <c r="AL388"/>
  <c r="F270" i="1"/>
  <c r="J269" i="7"/>
  <c r="V390"/>
  <c r="Q392"/>
  <c r="AA390"/>
  <c r="M393"/>
  <c r="O393"/>
  <c r="N393"/>
  <c r="P393" s="1"/>
  <c r="L394" s="1"/>
  <c r="W390"/>
  <c r="G270" i="1"/>
  <c r="H270" s="1"/>
  <c r="M394" i="7" l="1"/>
  <c r="O394"/>
  <c r="N394"/>
  <c r="P394" s="1"/>
  <c r="L395"/>
  <c r="I270" i="1"/>
  <c r="B271" s="1"/>
  <c r="E271"/>
  <c r="U392" i="7"/>
  <c r="T391"/>
  <c r="F270"/>
  <c r="V391"/>
  <c r="AH389"/>
  <c r="AL389" s="1"/>
  <c r="Q393"/>
  <c r="J270" i="1"/>
  <c r="X390" i="7"/>
  <c r="W391"/>
  <c r="S392" s="1"/>
  <c r="AK389"/>
  <c r="AG390" s="1"/>
  <c r="E270"/>
  <c r="G270" s="1"/>
  <c r="H270" s="1"/>
  <c r="AH390" l="1"/>
  <c r="I270"/>
  <c r="B271" s="1"/>
  <c r="T392"/>
  <c r="V392"/>
  <c r="W392" s="1"/>
  <c r="S393" s="1"/>
  <c r="AC390"/>
  <c r="AB390"/>
  <c r="F271" i="1"/>
  <c r="Q394" i="7"/>
  <c r="U393"/>
  <c r="M395"/>
  <c r="O395"/>
  <c r="N395"/>
  <c r="P395" s="1"/>
  <c r="L396"/>
  <c r="J270"/>
  <c r="X391"/>
  <c r="T393" l="1"/>
  <c r="V393"/>
  <c r="AB391"/>
  <c r="M396"/>
  <c r="O396"/>
  <c r="N396"/>
  <c r="P396" s="1"/>
  <c r="L397"/>
  <c r="U394"/>
  <c r="F271"/>
  <c r="AD390"/>
  <c r="Z391" s="1"/>
  <c r="AE390"/>
  <c r="X392"/>
  <c r="G271" i="1"/>
  <c r="H271" s="1"/>
  <c r="Q395" i="7"/>
  <c r="W393"/>
  <c r="S394" s="1"/>
  <c r="E271"/>
  <c r="S395" l="1"/>
  <c r="T394"/>
  <c r="V394"/>
  <c r="I271" i="1"/>
  <c r="B272" s="1"/>
  <c r="E272"/>
  <c r="AA391" i="7"/>
  <c r="AE391" s="1"/>
  <c r="AI391" s="1"/>
  <c r="U395"/>
  <c r="AB392"/>
  <c r="AJ390"/>
  <c r="AI390"/>
  <c r="M397"/>
  <c r="Q397" s="1"/>
  <c r="O397"/>
  <c r="N397"/>
  <c r="P397" s="1"/>
  <c r="L398"/>
  <c r="J271" i="1"/>
  <c r="G271" i="7"/>
  <c r="H271" s="1"/>
  <c r="AD391"/>
  <c r="Z392" s="1"/>
  <c r="W394"/>
  <c r="Q396"/>
  <c r="AC391"/>
  <c r="X393"/>
  <c r="AA392" l="1"/>
  <c r="AC392"/>
  <c r="AB393"/>
  <c r="U396"/>
  <c r="I271"/>
  <c r="B272" s="1"/>
  <c r="E272"/>
  <c r="F272" i="1"/>
  <c r="H272"/>
  <c r="T395" i="7"/>
  <c r="M398"/>
  <c r="Q398" s="1"/>
  <c r="O398"/>
  <c r="N398"/>
  <c r="P398" s="1"/>
  <c r="L399"/>
  <c r="AK390"/>
  <c r="AG391" s="1"/>
  <c r="AL390"/>
  <c r="AD392"/>
  <c r="Z393" s="1"/>
  <c r="J271"/>
  <c r="V395"/>
  <c r="W395" s="1"/>
  <c r="S396" s="1"/>
  <c r="G272" i="1"/>
  <c r="X394" i="7"/>
  <c r="AA393" l="1"/>
  <c r="AC393"/>
  <c r="T396"/>
  <c r="V396"/>
  <c r="AB394"/>
  <c r="AH391"/>
  <c r="AL391" s="1"/>
  <c r="AJ391"/>
  <c r="AK391" s="1"/>
  <c r="AG392" s="1"/>
  <c r="I272" i="1"/>
  <c r="B273" s="1"/>
  <c r="E273"/>
  <c r="M399" i="7"/>
  <c r="Q399" s="1"/>
  <c r="O399"/>
  <c r="N399"/>
  <c r="P399" s="1"/>
  <c r="L400"/>
  <c r="J272" i="1"/>
  <c r="L30"/>
  <c r="H272" i="7"/>
  <c r="F272"/>
  <c r="W396"/>
  <c r="S397" s="1"/>
  <c r="U397"/>
  <c r="G272"/>
  <c r="AD393"/>
  <c r="Z394" s="1"/>
  <c r="M30" i="1"/>
  <c r="X395" i="7"/>
  <c r="AE392"/>
  <c r="S398" l="1"/>
  <c r="T397"/>
  <c r="X397" s="1"/>
  <c r="V397"/>
  <c r="AA394"/>
  <c r="AC394"/>
  <c r="AH392"/>
  <c r="I272"/>
  <c r="B273" s="1"/>
  <c r="E273"/>
  <c r="AJ392"/>
  <c r="AI392"/>
  <c r="AK392" s="1"/>
  <c r="AG393" s="1"/>
  <c r="W397"/>
  <c r="U398"/>
  <c r="M400"/>
  <c r="Q400" s="1"/>
  <c r="O400"/>
  <c r="N400"/>
  <c r="P400" s="1"/>
  <c r="L401"/>
  <c r="J272"/>
  <c r="N30" i="1"/>
  <c r="AE393" i="7"/>
  <c r="AB395"/>
  <c r="F273" i="1"/>
  <c r="G273" s="1"/>
  <c r="AD394" i="7"/>
  <c r="Z395" s="1"/>
  <c r="X396"/>
  <c r="AA395" l="1"/>
  <c r="AC395"/>
  <c r="AH393"/>
  <c r="H273" i="1"/>
  <c r="AB396" i="7"/>
  <c r="U399"/>
  <c r="AI393"/>
  <c r="AJ393"/>
  <c r="M401"/>
  <c r="O401"/>
  <c r="N401"/>
  <c r="F273"/>
  <c r="AD395"/>
  <c r="Z396" s="1"/>
  <c r="AB397"/>
  <c r="J273" i="1"/>
  <c r="T398" i="7"/>
  <c r="V398"/>
  <c r="W398" s="1"/>
  <c r="S399" s="1"/>
  <c r="G273"/>
  <c r="H273" s="1"/>
  <c r="AL392"/>
  <c r="AE394"/>
  <c r="I273" l="1"/>
  <c r="B274" s="1"/>
  <c r="E274"/>
  <c r="T399"/>
  <c r="X399" s="1"/>
  <c r="V399"/>
  <c r="AA396"/>
  <c r="AC396"/>
  <c r="AI394"/>
  <c r="I273" i="1"/>
  <c r="B274" s="1"/>
  <c r="E274"/>
  <c r="J273" i="7"/>
  <c r="X398"/>
  <c r="P401"/>
  <c r="L402" s="1"/>
  <c r="Q401"/>
  <c r="AK393"/>
  <c r="AG394" s="1"/>
  <c r="AL393"/>
  <c r="AE395"/>
  <c r="W399"/>
  <c r="S400" s="1"/>
  <c r="U400"/>
  <c r="AD396"/>
  <c r="Z397" s="1"/>
  <c r="AA397" l="1"/>
  <c r="Z398"/>
  <c r="AC398" s="1"/>
  <c r="AC397"/>
  <c r="AD397" s="1"/>
  <c r="T400"/>
  <c r="V400"/>
  <c r="U401"/>
  <c r="AB398"/>
  <c r="AB399" s="1"/>
  <c r="F274" i="1"/>
  <c r="H274"/>
  <c r="AI395" i="7"/>
  <c r="AH394"/>
  <c r="N402"/>
  <c r="M402"/>
  <c r="O402"/>
  <c r="F274"/>
  <c r="W400"/>
  <c r="S401" s="1"/>
  <c r="G274" i="1"/>
  <c r="AJ394" i="7"/>
  <c r="AK394" s="1"/>
  <c r="AG395" s="1"/>
  <c r="AE396"/>
  <c r="G274"/>
  <c r="H274" s="1"/>
  <c r="I274" l="1"/>
  <c r="B275" s="1"/>
  <c r="E275"/>
  <c r="AH395"/>
  <c r="AL395" s="1"/>
  <c r="AJ395"/>
  <c r="T401"/>
  <c r="V401"/>
  <c r="W401" s="1"/>
  <c r="S402" s="1"/>
  <c r="I274" i="1"/>
  <c r="B275" s="1"/>
  <c r="E275"/>
  <c r="AI396" i="7"/>
  <c r="J274" i="1"/>
  <c r="P402" i="7"/>
  <c r="L403" s="1"/>
  <c r="J274"/>
  <c r="Q402"/>
  <c r="AL394"/>
  <c r="AE397"/>
  <c r="AA398"/>
  <c r="AE398" s="1"/>
  <c r="Z399"/>
  <c r="AK395"/>
  <c r="AG396" s="1"/>
  <c r="AD398"/>
  <c r="X400"/>
  <c r="AH396" l="1"/>
  <c r="AL396" s="1"/>
  <c r="AJ396"/>
  <c r="T402"/>
  <c r="N403"/>
  <c r="M403"/>
  <c r="O403"/>
  <c r="F275" i="1"/>
  <c r="G275" s="1"/>
  <c r="AB400" i="7"/>
  <c r="V402"/>
  <c r="U402"/>
  <c r="W402" s="1"/>
  <c r="S403" s="1"/>
  <c r="F275"/>
  <c r="AK396"/>
  <c r="AG397" s="1"/>
  <c r="AA399"/>
  <c r="AC399"/>
  <c r="AD399" s="1"/>
  <c r="Z400" s="1"/>
  <c r="AI397"/>
  <c r="X401"/>
  <c r="AA400" l="1"/>
  <c r="AC400"/>
  <c r="AH397"/>
  <c r="AJ397"/>
  <c r="AK397" s="1"/>
  <c r="AG398" s="1"/>
  <c r="T403"/>
  <c r="H275" i="1"/>
  <c r="AB401" i="7"/>
  <c r="AI398"/>
  <c r="AD400"/>
  <c r="Z401" s="1"/>
  <c r="P403"/>
  <c r="L404" s="1"/>
  <c r="G275"/>
  <c r="H275" s="1"/>
  <c r="Q403"/>
  <c r="J275" i="1"/>
  <c r="AE399" i="7"/>
  <c r="X402"/>
  <c r="AH398" l="1"/>
  <c r="AL398" s="1"/>
  <c r="AJ398"/>
  <c r="AA401"/>
  <c r="AC401"/>
  <c r="AI399"/>
  <c r="I275"/>
  <c r="B276" s="1"/>
  <c r="E276"/>
  <c r="AB402"/>
  <c r="V403"/>
  <c r="U403"/>
  <c r="W403" s="1"/>
  <c r="S404" s="1"/>
  <c r="N404"/>
  <c r="M404"/>
  <c r="Q404" s="1"/>
  <c r="V404" s="1"/>
  <c r="O404"/>
  <c r="AD401"/>
  <c r="Z402" s="1"/>
  <c r="J275"/>
  <c r="X403"/>
  <c r="AL397"/>
  <c r="AE400"/>
  <c r="I275" i="1"/>
  <c r="B276" s="1"/>
  <c r="E276"/>
  <c r="AK398" i="7"/>
  <c r="AG399" s="1"/>
  <c r="AA402" l="1"/>
  <c r="AC402"/>
  <c r="AH399"/>
  <c r="AJ399"/>
  <c r="AB403"/>
  <c r="F276" i="1"/>
  <c r="H276"/>
  <c r="F276" i="7"/>
  <c r="U404"/>
  <c r="W404" s="1"/>
  <c r="G276"/>
  <c r="H276" s="1"/>
  <c r="P404"/>
  <c r="L405" s="1"/>
  <c r="AK399"/>
  <c r="AG400" s="1"/>
  <c r="AI400"/>
  <c r="T404"/>
  <c r="X404" s="1"/>
  <c r="AB404"/>
  <c r="S405"/>
  <c r="G276" i="1"/>
  <c r="AD402" i="7"/>
  <c r="Z403" s="1"/>
  <c r="AE401"/>
  <c r="AA403" l="1"/>
  <c r="AC403"/>
  <c r="AH400"/>
  <c r="AJ400"/>
  <c r="I276"/>
  <c r="B277" s="1"/>
  <c r="E277"/>
  <c r="AI401"/>
  <c r="N405"/>
  <c r="M405"/>
  <c r="Q405" s="1"/>
  <c r="V405" s="1"/>
  <c r="O405"/>
  <c r="J276" i="1"/>
  <c r="AK400" i="7"/>
  <c r="AG401" s="1"/>
  <c r="J276"/>
  <c r="AD403"/>
  <c r="Z404" s="1"/>
  <c r="AL399"/>
  <c r="AE402"/>
  <c r="T405"/>
  <c r="I276" i="1"/>
  <c r="B277" s="1"/>
  <c r="E277"/>
  <c r="Z405" i="7" l="1"/>
  <c r="AA404"/>
  <c r="AC404"/>
  <c r="AD404" s="1"/>
  <c r="AH401"/>
  <c r="AJ401"/>
  <c r="AK401" s="1"/>
  <c r="AG402" s="1"/>
  <c r="AI402"/>
  <c r="F277" i="1"/>
  <c r="H277"/>
  <c r="F277" i="7"/>
  <c r="G277" i="1"/>
  <c r="U405" i="7"/>
  <c r="W405" s="1"/>
  <c r="S406" s="1"/>
  <c r="P405"/>
  <c r="L406" s="1"/>
  <c r="AL400"/>
  <c r="AE403"/>
  <c r="G277"/>
  <c r="H277" s="1"/>
  <c r="I277" l="1"/>
  <c r="B278" s="1"/>
  <c r="E278"/>
  <c r="AH402"/>
  <c r="AL402" s="1"/>
  <c r="AJ402"/>
  <c r="I277" i="1"/>
  <c r="B278" s="1"/>
  <c r="E278"/>
  <c r="AI403" i="7"/>
  <c r="N406"/>
  <c r="M406"/>
  <c r="Q406" s="1"/>
  <c r="V406" s="1"/>
  <c r="O406"/>
  <c r="U406"/>
  <c r="J277" i="1"/>
  <c r="X405" i="7"/>
  <c r="J277"/>
  <c r="AK402"/>
  <c r="AG403" s="1"/>
  <c r="AL401"/>
  <c r="AE404"/>
  <c r="T406"/>
  <c r="AA405"/>
  <c r="AH403" l="1"/>
  <c r="AL403" s="1"/>
  <c r="AJ403"/>
  <c r="AC405"/>
  <c r="AE405" s="1"/>
  <c r="AB405"/>
  <c r="F278" i="1"/>
  <c r="F278" i="7"/>
  <c r="G278" i="1"/>
  <c r="H278" s="1"/>
  <c r="X406" i="7"/>
  <c r="P406"/>
  <c r="L407" s="1"/>
  <c r="AK403"/>
  <c r="AG404" s="1"/>
  <c r="AI404"/>
  <c r="W406"/>
  <c r="S407" s="1"/>
  <c r="G278"/>
  <c r="H278" s="1"/>
  <c r="AH404" l="1"/>
  <c r="AL404" s="1"/>
  <c r="AJ404"/>
  <c r="I278"/>
  <c r="B279" s="1"/>
  <c r="E279" s="1"/>
  <c r="I278" i="1"/>
  <c r="B279" s="1"/>
  <c r="E279"/>
  <c r="AI405" i="7"/>
  <c r="AB406"/>
  <c r="T407"/>
  <c r="N407"/>
  <c r="M407"/>
  <c r="O407"/>
  <c r="J278"/>
  <c r="J278" i="1"/>
  <c r="AK404" i="7"/>
  <c r="AG405" s="1"/>
  <c r="AD405"/>
  <c r="Z406" s="1"/>
  <c r="AH405" l="1"/>
  <c r="AL405" s="1"/>
  <c r="AJ405"/>
  <c r="G279"/>
  <c r="AA406"/>
  <c r="P407"/>
  <c r="L408" s="1"/>
  <c r="AC406"/>
  <c r="Q407"/>
  <c r="AD406"/>
  <c r="Z407" s="1"/>
  <c r="AK405"/>
  <c r="AG406" s="1"/>
  <c r="G279" i="1"/>
  <c r="F279"/>
  <c r="H279"/>
  <c r="H279" i="7"/>
  <c r="F279"/>
  <c r="AA407" l="1"/>
  <c r="AH406"/>
  <c r="I279"/>
  <c r="B280" s="1"/>
  <c r="E280"/>
  <c r="I279" i="1"/>
  <c r="B280" s="1"/>
  <c r="E280"/>
  <c r="V407" i="7"/>
  <c r="U407"/>
  <c r="N408"/>
  <c r="M408"/>
  <c r="O408"/>
  <c r="J279"/>
  <c r="J279" i="1"/>
  <c r="AE406" i="7"/>
  <c r="W407" l="1"/>
  <c r="S408" s="1"/>
  <c r="X407"/>
  <c r="AJ406"/>
  <c r="AI406"/>
  <c r="AK406" s="1"/>
  <c r="AG407" s="1"/>
  <c r="F280" i="1"/>
  <c r="H280"/>
  <c r="F280" i="7"/>
  <c r="G280" i="1"/>
  <c r="AL406" i="7"/>
  <c r="Q408"/>
  <c r="P408"/>
  <c r="Q2" s="1" a="1"/>
  <c r="Q2" s="1"/>
  <c r="G280"/>
  <c r="H280" s="1"/>
  <c r="I280" l="1"/>
  <c r="B281" s="1"/>
  <c r="E281"/>
  <c r="V408"/>
  <c r="U408"/>
  <c r="W408" s="1"/>
  <c r="Q3" s="1" a="1"/>
  <c r="Q3" s="1"/>
  <c r="T408"/>
  <c r="X408" s="1"/>
  <c r="AB408" s="1"/>
  <c r="J280"/>
  <c r="J280" i="1"/>
  <c r="I280"/>
  <c r="B281" s="1"/>
  <c r="E281"/>
  <c r="AH407" i="7"/>
  <c r="AB407"/>
  <c r="AC407"/>
  <c r="H281" l="1"/>
  <c r="F281"/>
  <c r="G281" i="1"/>
  <c r="AD407" i="7"/>
  <c r="Z408" s="1"/>
  <c r="AE407"/>
  <c r="F281" i="1"/>
  <c r="H281"/>
  <c r="G281" i="7"/>
  <c r="I281" i="1" l="1"/>
  <c r="B282" s="1"/>
  <c r="E282"/>
  <c r="AJ407" i="7"/>
  <c r="AI407"/>
  <c r="AA408"/>
  <c r="AC408"/>
  <c r="AD408" s="1"/>
  <c r="Q4" s="1" a="1"/>
  <c r="Q4" s="1"/>
  <c r="J281" i="1"/>
  <c r="J281" i="7"/>
  <c r="I281"/>
  <c r="B282" s="1"/>
  <c r="E282"/>
  <c r="F282" i="1" l="1"/>
  <c r="H282"/>
  <c r="AE408" i="7"/>
  <c r="F282"/>
  <c r="AK407"/>
  <c r="AG408" s="1"/>
  <c r="AH408" s="1"/>
  <c r="AL407"/>
  <c r="G282" i="1"/>
  <c r="AJ408" i="7" l="1"/>
  <c r="AI408"/>
  <c r="AK408" s="1"/>
  <c r="Q5" s="1" a="1"/>
  <c r="Q5" s="1"/>
  <c r="I282" i="1"/>
  <c r="B283" s="1"/>
  <c r="E283"/>
  <c r="J282" i="7"/>
  <c r="G282"/>
  <c r="H282" s="1"/>
  <c r="AL408"/>
  <c r="J282" i="1"/>
  <c r="I282" i="7" l="1"/>
  <c r="B283" s="1"/>
  <c r="E283"/>
  <c r="F283" i="1"/>
  <c r="H283"/>
  <c r="G283"/>
  <c r="I283" l="1"/>
  <c r="B284" s="1"/>
  <c r="E284"/>
  <c r="F283" i="7"/>
  <c r="G283"/>
  <c r="H283" s="1"/>
  <c r="J283" i="1"/>
  <c r="I283" i="7" l="1"/>
  <c r="B284" s="1"/>
  <c r="E284"/>
  <c r="F284" i="1"/>
  <c r="J283" i="7"/>
  <c r="G284" i="1"/>
  <c r="L31" l="1"/>
  <c r="F284" i="7"/>
  <c r="G284"/>
  <c r="H284" s="1"/>
  <c r="H284" i="1"/>
  <c r="I284" i="7" l="1"/>
  <c r="B285" s="1"/>
  <c r="E285"/>
  <c r="I284" i="1"/>
  <c r="B285" s="1"/>
  <c r="E285"/>
  <c r="M31"/>
  <c r="N31" s="1"/>
  <c r="J284" i="7"/>
  <c r="J284" i="1"/>
  <c r="F285" l="1"/>
  <c r="H285" i="7"/>
  <c r="F285"/>
  <c r="G285" i="1"/>
  <c r="H285" s="1"/>
  <c r="G285" i="7"/>
  <c r="I285" i="1" l="1"/>
  <c r="B286" s="1"/>
  <c r="E286"/>
  <c r="I285" i="7"/>
  <c r="B286" s="1"/>
  <c r="E286"/>
  <c r="J285" i="1"/>
  <c r="J285" i="7"/>
  <c r="F286" l="1"/>
  <c r="F286" i="1"/>
  <c r="H286"/>
  <c r="G286" i="7"/>
  <c r="H286" s="1"/>
  <c r="G286" i="1"/>
  <c r="I286" i="7" l="1"/>
  <c r="B287" s="1"/>
  <c r="E287"/>
  <c r="I286" i="1"/>
  <c r="B287" s="1"/>
  <c r="E287"/>
  <c r="J286"/>
  <c r="J286" i="7"/>
  <c r="F287" i="1" l="1"/>
  <c r="F287" i="7"/>
  <c r="G287"/>
  <c r="H287" s="1"/>
  <c r="I287" l="1"/>
  <c r="B288" s="1"/>
  <c r="E288"/>
  <c r="J287"/>
  <c r="G287" i="1"/>
  <c r="H287" l="1"/>
  <c r="H288" i="7"/>
  <c r="F288"/>
  <c r="G288"/>
  <c r="J287" i="1"/>
  <c r="I287" l="1"/>
  <c r="B288" s="1"/>
  <c r="E288"/>
  <c r="J288" i="7"/>
  <c r="I288"/>
  <c r="B289" s="1"/>
  <c r="F289" l="1"/>
  <c r="F288" i="1"/>
  <c r="G288"/>
  <c r="H288" s="1"/>
  <c r="E289" i="7"/>
  <c r="I288" i="1" l="1"/>
  <c r="B289" s="1"/>
  <c r="E289"/>
  <c r="J288"/>
  <c r="G289" i="7"/>
  <c r="H289" s="1"/>
  <c r="I289" l="1"/>
  <c r="B290" s="1"/>
  <c r="E290"/>
  <c r="F289" i="1"/>
  <c r="J289" i="7"/>
  <c r="F290" l="1"/>
  <c r="G290"/>
  <c r="H290" s="1"/>
  <c r="G289" i="1"/>
  <c r="H289" s="1"/>
  <c r="I290" i="7" l="1"/>
  <c r="B291" s="1"/>
  <c r="E291"/>
  <c r="I289" i="1"/>
  <c r="B290" s="1"/>
  <c r="E290"/>
  <c r="J290" i="7"/>
  <c r="J289" i="1"/>
  <c r="F290" l="1"/>
  <c r="F291" i="7"/>
  <c r="G291" s="1"/>
  <c r="H291" s="1"/>
  <c r="I291" l="1"/>
  <c r="B292" s="1"/>
  <c r="E292"/>
  <c r="J290" i="1"/>
  <c r="G290"/>
  <c r="H290" s="1"/>
  <c r="J291" i="7"/>
  <c r="I290" i="1" l="1"/>
  <c r="B291" s="1"/>
  <c r="E291"/>
  <c r="F292" i="7"/>
  <c r="G292"/>
  <c r="H292" s="1"/>
  <c r="I292" l="1"/>
  <c r="B293" s="1"/>
  <c r="E293"/>
  <c r="F291" i="1"/>
  <c r="G291"/>
  <c r="H291" s="1"/>
  <c r="J292" i="7"/>
  <c r="I291" i="1" l="1"/>
  <c r="B292" s="1"/>
  <c r="E292"/>
  <c r="F293" i="7"/>
  <c r="G293"/>
  <c r="H293" s="1"/>
  <c r="J291" i="1"/>
  <c r="I293" i="7" l="1"/>
  <c r="B294" s="1"/>
  <c r="E294"/>
  <c r="F292" i="1"/>
  <c r="J293" i="7"/>
  <c r="H294" l="1"/>
  <c r="F294"/>
  <c r="G294"/>
  <c r="G292" i="1"/>
  <c r="H292" s="1"/>
  <c r="I294" i="7" l="1"/>
  <c r="B295" s="1"/>
  <c r="E295"/>
  <c r="J292" i="1"/>
  <c r="J294" i="7"/>
  <c r="I292" i="1"/>
  <c r="B293" s="1"/>
  <c r="E293"/>
  <c r="F293" l="1"/>
  <c r="F295" i="7"/>
  <c r="G293" i="1"/>
  <c r="H293" s="1"/>
  <c r="I293" l="1"/>
  <c r="B294" s="1"/>
  <c r="E294"/>
  <c r="J295" i="7"/>
  <c r="G295"/>
  <c r="H295" s="1"/>
  <c r="J293" i="1"/>
  <c r="I295" i="7" l="1"/>
  <c r="B296" s="1"/>
  <c r="E296"/>
  <c r="F294" i="1"/>
  <c r="H296" i="7" l="1"/>
  <c r="F296"/>
  <c r="G296"/>
  <c r="G294" i="1"/>
  <c r="H294" s="1"/>
  <c r="I294" l="1"/>
  <c r="B295" s="1"/>
  <c r="E295"/>
  <c r="J294"/>
  <c r="J296" i="7"/>
  <c r="I296"/>
  <c r="B297" s="1"/>
  <c r="E297"/>
  <c r="F295" i="1" l="1"/>
  <c r="H297" i="7"/>
  <c r="F297"/>
  <c r="G297"/>
  <c r="G295" i="1"/>
  <c r="H295" s="1"/>
  <c r="I295" l="1"/>
  <c r="B296" s="1"/>
  <c r="E296"/>
  <c r="I297" i="7"/>
  <c r="B298" s="1"/>
  <c r="E298"/>
  <c r="J297"/>
  <c r="J295" i="1"/>
  <c r="F298" i="7" l="1"/>
  <c r="F296" i="1"/>
  <c r="G298" i="7"/>
  <c r="H298" s="1"/>
  <c r="I298" l="1"/>
  <c r="B299" s="1"/>
  <c r="E299"/>
  <c r="L32" i="1"/>
  <c r="J298" i="7"/>
  <c r="G296" i="1"/>
  <c r="H296" l="1"/>
  <c r="F299" i="7"/>
  <c r="J296" i="1"/>
  <c r="I296" l="1"/>
  <c r="B297" s="1"/>
  <c r="E297"/>
  <c r="J299" i="7"/>
  <c r="G299"/>
  <c r="H299" s="1"/>
  <c r="M32" i="1"/>
  <c r="N32" s="1"/>
  <c r="I299" i="7" l="1"/>
  <c r="B300" s="1"/>
  <c r="E300"/>
  <c r="F297" i="1"/>
  <c r="H297"/>
  <c r="G297"/>
  <c r="J297" l="1"/>
  <c r="F300" i="7"/>
  <c r="G300"/>
  <c r="H300" s="1"/>
  <c r="I297" i="1"/>
  <c r="B298" s="1"/>
  <c r="E298"/>
  <c r="I300" i="7" l="1"/>
  <c r="B301" s="1"/>
  <c r="E301"/>
  <c r="F298" i="1"/>
  <c r="G298"/>
  <c r="J300" i="7"/>
  <c r="H301" l="1"/>
  <c r="F301"/>
  <c r="H298" i="1"/>
  <c r="G301" i="7"/>
  <c r="I298" i="1" l="1"/>
  <c r="B299" s="1"/>
  <c r="E299"/>
  <c r="I301" i="7"/>
  <c r="B302" s="1"/>
  <c r="E302"/>
  <c r="J301"/>
  <c r="J298" i="1"/>
  <c r="F302" i="7" l="1"/>
  <c r="F299" i="1"/>
  <c r="H299"/>
  <c r="G299"/>
  <c r="G302" i="7"/>
  <c r="H302" s="1"/>
  <c r="I302" l="1"/>
  <c r="B303" s="1"/>
  <c r="E303"/>
  <c r="J299" i="1"/>
  <c r="J302" i="7"/>
  <c r="I299" i="1"/>
  <c r="B300" s="1"/>
  <c r="E300"/>
  <c r="F303" i="7" l="1"/>
  <c r="G300" i="1"/>
  <c r="H300" s="1"/>
  <c r="F300"/>
  <c r="G303" i="7"/>
  <c r="H303" s="1"/>
  <c r="I303" l="1"/>
  <c r="B304" s="1"/>
  <c r="E304"/>
  <c r="I300" i="1"/>
  <c r="B301" s="1"/>
  <c r="E301"/>
  <c r="J300"/>
  <c r="J303" i="7"/>
  <c r="F301" i="1" l="1"/>
  <c r="F304" i="7"/>
  <c r="G304"/>
  <c r="H304" s="1"/>
  <c r="I304" l="1"/>
  <c r="B305" s="1"/>
  <c r="E305"/>
  <c r="G301" i="1"/>
  <c r="H301" s="1"/>
  <c r="J304" i="7"/>
  <c r="I301" i="1" l="1"/>
  <c r="B302" s="1"/>
  <c r="E302"/>
  <c r="F305" i="7"/>
  <c r="G305"/>
  <c r="H305" s="1"/>
  <c r="J301" i="1"/>
  <c r="I305" i="7" l="1"/>
  <c r="B306" s="1"/>
  <c r="E306"/>
  <c r="J305"/>
  <c r="F302" i="1"/>
  <c r="F306" i="7" l="1"/>
  <c r="H306"/>
  <c r="G306"/>
  <c r="G302" i="1"/>
  <c r="H302" s="1"/>
  <c r="I302" l="1"/>
  <c r="B303" s="1"/>
  <c r="E303"/>
  <c r="J306" i="7"/>
  <c r="J302" i="1"/>
  <c r="I306" i="7"/>
  <c r="B307" s="1"/>
  <c r="E307" s="1"/>
  <c r="F303" i="1" l="1"/>
  <c r="G303"/>
  <c r="H303" s="1"/>
  <c r="F307" i="7"/>
  <c r="I303" i="1" l="1"/>
  <c r="B304" s="1"/>
  <c r="E304"/>
  <c r="J303"/>
  <c r="G307" i="7"/>
  <c r="H307" s="1"/>
  <c r="I307" l="1"/>
  <c r="B308" s="1"/>
  <c r="E308"/>
  <c r="F304" i="1"/>
  <c r="J307" i="7"/>
  <c r="F308" l="1"/>
  <c r="G308"/>
  <c r="H308" s="1"/>
  <c r="G304" i="1"/>
  <c r="H304" s="1"/>
  <c r="I308" i="7" l="1"/>
  <c r="B309" s="1"/>
  <c r="E309"/>
  <c r="I304" i="1"/>
  <c r="B305" s="1"/>
  <c r="E305"/>
  <c r="J304"/>
  <c r="J308" i="7"/>
  <c r="F305" i="1" l="1"/>
  <c r="F309" i="7"/>
  <c r="G309"/>
  <c r="H309" s="1"/>
  <c r="I309" l="1"/>
  <c r="B310" s="1"/>
  <c r="E310"/>
  <c r="J305" i="1"/>
  <c r="G305"/>
  <c r="H305" s="1"/>
  <c r="J309" i="7"/>
  <c r="I305" i="1" l="1"/>
  <c r="B306" s="1"/>
  <c r="E306"/>
  <c r="F310" i="7"/>
  <c r="G310"/>
  <c r="H310" s="1"/>
  <c r="I310" l="1"/>
  <c r="B311" s="1"/>
  <c r="E311"/>
  <c r="F306" i="1"/>
  <c r="J310" i="7"/>
  <c r="F311" l="1"/>
  <c r="G311"/>
  <c r="H311" s="1"/>
  <c r="G306" i="1"/>
  <c r="H306" s="1"/>
  <c r="I311" i="7" l="1"/>
  <c r="B312" s="1"/>
  <c r="E312"/>
  <c r="I306" i="1"/>
  <c r="B307" s="1"/>
  <c r="E307"/>
  <c r="J306"/>
  <c r="J311" i="7"/>
  <c r="F307" i="1" l="1"/>
  <c r="F312" i="7"/>
  <c r="G307" i="1"/>
  <c r="H307" s="1"/>
  <c r="I307" l="1"/>
  <c r="B308" s="1"/>
  <c r="E308"/>
  <c r="J312" i="7"/>
  <c r="G312"/>
  <c r="H312" s="1"/>
  <c r="J307" i="1"/>
  <c r="I312" i="7" l="1"/>
  <c r="B313" s="1"/>
  <c r="E313"/>
  <c r="F308" i="1"/>
  <c r="G308"/>
  <c r="L33" l="1"/>
  <c r="F313" i="7"/>
  <c r="H308" i="1"/>
  <c r="J308" s="1"/>
  <c r="I308" l="1"/>
  <c r="B309" s="1"/>
  <c r="E309"/>
  <c r="J313" i="7"/>
  <c r="G313"/>
  <c r="H313" s="1"/>
  <c r="M33" i="1"/>
  <c r="N33" s="1"/>
  <c r="I313" i="7" l="1"/>
  <c r="B314" s="1"/>
  <c r="E314"/>
  <c r="F309" i="1"/>
  <c r="G309"/>
  <c r="H309" s="1"/>
  <c r="I309" l="1"/>
  <c r="B310" s="1"/>
  <c r="E310"/>
  <c r="J309"/>
  <c r="F314" i="7"/>
  <c r="G314"/>
  <c r="H314" s="1"/>
  <c r="I314" l="1"/>
  <c r="B315" s="1"/>
  <c r="E315"/>
  <c r="F310" i="1"/>
  <c r="G310"/>
  <c r="J314" i="7"/>
  <c r="F315" l="1"/>
  <c r="H310" i="1"/>
  <c r="G315" i="7"/>
  <c r="H315" s="1"/>
  <c r="I315" l="1"/>
  <c r="B316" s="1"/>
  <c r="E316"/>
  <c r="I310" i="1"/>
  <c r="B311" s="1"/>
  <c r="E311"/>
  <c r="J315" i="7"/>
  <c r="J310" i="1"/>
  <c r="F311" l="1"/>
  <c r="H311"/>
  <c r="F316" i="7"/>
  <c r="G311" i="1"/>
  <c r="G316" i="7"/>
  <c r="H316" s="1"/>
  <c r="I316" l="1"/>
  <c r="B317" s="1"/>
  <c r="E317"/>
  <c r="I311" i="1"/>
  <c r="B312" s="1"/>
  <c r="E312"/>
  <c r="J311"/>
  <c r="J316" i="7"/>
  <c r="F312" i="1" l="1"/>
  <c r="H312"/>
  <c r="F317" i="7"/>
  <c r="G312" i="1"/>
  <c r="G317" i="7"/>
  <c r="H317" s="1"/>
  <c r="I317" l="1"/>
  <c r="B318" s="1"/>
  <c r="E318"/>
  <c r="I312" i="1"/>
  <c r="B313" s="1"/>
  <c r="E313"/>
  <c r="J312"/>
  <c r="J317" i="7"/>
  <c r="F313" i="1" l="1"/>
  <c r="F318" i="7"/>
  <c r="G313" i="1"/>
  <c r="H313" s="1"/>
  <c r="I313" l="1"/>
  <c r="B314" s="1"/>
  <c r="E314"/>
  <c r="J313"/>
  <c r="G318" i="7"/>
  <c r="H318" s="1"/>
  <c r="F314" i="1" l="1"/>
  <c r="G314"/>
  <c r="H314" s="1"/>
  <c r="J318" i="7"/>
  <c r="I318"/>
  <c r="B319" s="1"/>
  <c r="I314" i="1" l="1"/>
  <c r="B315" s="1"/>
  <c r="E315"/>
  <c r="F319" i="7"/>
  <c r="E319"/>
  <c r="G319" s="1"/>
  <c r="H319" s="1"/>
  <c r="J314" i="1"/>
  <c r="I319" i="7" l="1"/>
  <c r="B320" s="1"/>
  <c r="E320"/>
  <c r="F315" i="1"/>
  <c r="G315"/>
  <c r="H315" s="1"/>
  <c r="J319" i="7"/>
  <c r="I315" i="1" l="1"/>
  <c r="B316" s="1"/>
  <c r="E316"/>
  <c r="F320" i="7"/>
  <c r="G320"/>
  <c r="H320" s="1"/>
  <c r="J315" i="1"/>
  <c r="I320" i="7" l="1"/>
  <c r="B321" s="1"/>
  <c r="E321"/>
  <c r="F316" i="1"/>
  <c r="G316"/>
  <c r="H316" s="1"/>
  <c r="J320" i="7"/>
  <c r="I316" i="1" l="1"/>
  <c r="B317" s="1"/>
  <c r="E317"/>
  <c r="F321" i="7"/>
  <c r="G321"/>
  <c r="H321" s="1"/>
  <c r="J316" i="1"/>
  <c r="I321" i="7" l="1"/>
  <c r="B322" s="1"/>
  <c r="E322"/>
  <c r="F317" i="1"/>
  <c r="G317"/>
  <c r="H317" s="1"/>
  <c r="J321" i="7"/>
  <c r="I317" i="1" l="1"/>
  <c r="B318" s="1"/>
  <c r="E318"/>
  <c r="F322" i="7"/>
  <c r="G322"/>
  <c r="H322" s="1"/>
  <c r="J317" i="1"/>
  <c r="I322" i="7" l="1"/>
  <c r="B323" s="1"/>
  <c r="E323"/>
  <c r="F318" i="1"/>
  <c r="G318"/>
  <c r="H318" s="1"/>
  <c r="J322" i="7"/>
  <c r="I318" i="1" l="1"/>
  <c r="B319" s="1"/>
  <c r="E319"/>
  <c r="F323" i="7"/>
  <c r="G323"/>
  <c r="H323" s="1"/>
  <c r="J318" i="1"/>
  <c r="I323" i="7" l="1"/>
  <c r="B324" s="1"/>
  <c r="E324"/>
  <c r="F319" i="1"/>
  <c r="G319"/>
  <c r="H319" s="1"/>
  <c r="J323" i="7"/>
  <c r="I319" i="1" l="1"/>
  <c r="B320" s="1"/>
  <c r="E320"/>
  <c r="F324" i="7"/>
  <c r="G324"/>
  <c r="H324" s="1"/>
  <c r="J319" i="1"/>
  <c r="I324" i="7" l="1"/>
  <c r="B325" s="1"/>
  <c r="E325"/>
  <c r="F320" i="1"/>
  <c r="G320"/>
  <c r="J324" i="7"/>
  <c r="L34" i="1" l="1"/>
  <c r="F325" i="7"/>
  <c r="M34" i="1"/>
  <c r="H320"/>
  <c r="G325" i="7"/>
  <c r="H325" s="1"/>
  <c r="I325" l="1"/>
  <c r="B326" s="1"/>
  <c r="E326"/>
  <c r="I320" i="1"/>
  <c r="B321" s="1"/>
  <c r="E321"/>
  <c r="N34"/>
  <c r="J325" i="7"/>
  <c r="J320" i="1"/>
  <c r="F321" l="1"/>
  <c r="H321"/>
  <c r="F326" i="7"/>
  <c r="G321" i="1"/>
  <c r="G326" i="7"/>
  <c r="H326" s="1"/>
  <c r="I326" l="1"/>
  <c r="B327" s="1"/>
  <c r="E327"/>
  <c r="I321" i="1"/>
  <c r="B322" s="1"/>
  <c r="E322"/>
  <c r="J321"/>
  <c r="J326" i="7"/>
  <c r="F322" i="1" l="1"/>
  <c r="H322"/>
  <c r="F327" i="7"/>
  <c r="G322" i="1"/>
  <c r="G327" i="7"/>
  <c r="H327" s="1"/>
  <c r="I327" l="1"/>
  <c r="B328" s="1"/>
  <c r="E328"/>
  <c r="I322" i="1"/>
  <c r="B323" s="1"/>
  <c r="E323"/>
  <c r="J322"/>
  <c r="J327" i="7"/>
  <c r="F323" i="1" l="1"/>
  <c r="H323"/>
  <c r="F328" i="7"/>
  <c r="G323" i="1"/>
  <c r="G328" i="7"/>
  <c r="H328" s="1"/>
  <c r="I328" l="1"/>
  <c r="B329" s="1"/>
  <c r="E329"/>
  <c r="I323" i="1"/>
  <c r="B324" s="1"/>
  <c r="E324"/>
  <c r="J323"/>
  <c r="J328" i="7"/>
  <c r="F324" i="1" l="1"/>
  <c r="H324"/>
  <c r="F329" i="7"/>
  <c r="G324" i="1"/>
  <c r="G329" i="7"/>
  <c r="H329" s="1"/>
  <c r="I329" l="1"/>
  <c r="B330" s="1"/>
  <c r="E330"/>
  <c r="I324" i="1"/>
  <c r="B325" s="1"/>
  <c r="E325"/>
  <c r="J324"/>
  <c r="J329" i="7"/>
  <c r="F325" i="1" l="1"/>
  <c r="F330" i="7"/>
  <c r="G325" i="1"/>
  <c r="H325" s="1"/>
  <c r="I325" l="1"/>
  <c r="B326" s="1"/>
  <c r="E326"/>
  <c r="J325"/>
  <c r="J330" i="7"/>
  <c r="G330"/>
  <c r="H330" s="1"/>
  <c r="F326" i="1" l="1"/>
  <c r="I330" i="7"/>
  <c r="B331" s="1"/>
  <c r="G326" i="1"/>
  <c r="H326" s="1"/>
  <c r="I326" l="1"/>
  <c r="B327" s="1"/>
  <c r="E327"/>
  <c r="F331" i="7"/>
  <c r="E331"/>
  <c r="G331" s="1"/>
  <c r="H331" s="1"/>
  <c r="J326" i="1"/>
  <c r="I331" i="7" l="1"/>
  <c r="B332" s="1"/>
  <c r="E332"/>
  <c r="F327" i="1"/>
  <c r="G327"/>
  <c r="H327" s="1"/>
  <c r="J331" i="7"/>
  <c r="I327" i="1" l="1"/>
  <c r="B328" s="1"/>
  <c r="E328"/>
  <c r="F332" i="7"/>
  <c r="G332"/>
  <c r="H332" s="1"/>
  <c r="J327" i="1"/>
  <c r="I332" i="7" l="1"/>
  <c r="B333" s="1"/>
  <c r="E333"/>
  <c r="F328" i="1"/>
  <c r="G328"/>
  <c r="H328" s="1"/>
  <c r="J332" i="7"/>
  <c r="I328" i="1" l="1"/>
  <c r="B329" s="1"/>
  <c r="E329"/>
  <c r="F333" i="7"/>
  <c r="G333"/>
  <c r="H333" s="1"/>
  <c r="J328" i="1"/>
  <c r="I333" i="7" l="1"/>
  <c r="B334" s="1"/>
  <c r="E334"/>
  <c r="F329" i="1"/>
  <c r="G329"/>
  <c r="H329" s="1"/>
  <c r="J333" i="7"/>
  <c r="I329" i="1" l="1"/>
  <c r="B330" s="1"/>
  <c r="E330"/>
  <c r="F334" i="7"/>
  <c r="G334"/>
  <c r="H334" s="1"/>
  <c r="J329" i="1"/>
  <c r="I334" i="7" l="1"/>
  <c r="B335" s="1"/>
  <c r="E335"/>
  <c r="F330" i="1"/>
  <c r="G330"/>
  <c r="H330" s="1"/>
  <c r="J334" i="7"/>
  <c r="I330" i="1" l="1"/>
  <c r="B331" s="1"/>
  <c r="E331"/>
  <c r="F335" i="7"/>
  <c r="G335"/>
  <c r="H335" s="1"/>
  <c r="J330" i="1"/>
  <c r="I335" i="7" l="1"/>
  <c r="B336" s="1"/>
  <c r="E336"/>
  <c r="F331" i="1"/>
  <c r="G331"/>
  <c r="H331" s="1"/>
  <c r="J335" i="7"/>
  <c r="I331" i="1" l="1"/>
  <c r="B332" s="1"/>
  <c r="E332"/>
  <c r="F336" i="7"/>
  <c r="G336"/>
  <c r="H336" s="1"/>
  <c r="J331" i="1"/>
  <c r="I336" i="7" l="1"/>
  <c r="B337" s="1"/>
  <c r="E337"/>
  <c r="F332" i="1"/>
  <c r="G332"/>
  <c r="J336" i="7"/>
  <c r="L35" i="1" l="1"/>
  <c r="F337" i="7"/>
  <c r="M35" i="1"/>
  <c r="H332"/>
  <c r="G337" i="7"/>
  <c r="H337" s="1"/>
  <c r="I337" l="1"/>
  <c r="B338" s="1"/>
  <c r="E338"/>
  <c r="I332" i="1"/>
  <c r="B333" s="1"/>
  <c r="E333"/>
  <c r="N35"/>
  <c r="J337" i="7"/>
  <c r="J332" i="1"/>
  <c r="F333" l="1"/>
  <c r="H333"/>
  <c r="F338" i="7"/>
  <c r="G333" i="1"/>
  <c r="G338" i="7"/>
  <c r="H338" s="1"/>
  <c r="I338" l="1"/>
  <c r="B339" s="1"/>
  <c r="E339"/>
  <c r="I333" i="1"/>
  <c r="B334" s="1"/>
  <c r="E334"/>
  <c r="J333"/>
  <c r="J338" i="7"/>
  <c r="F334" i="1" l="1"/>
  <c r="F339" i="7"/>
  <c r="G334" i="1"/>
  <c r="H334" l="1"/>
  <c r="G339" i="7"/>
  <c r="H339" s="1"/>
  <c r="I339" l="1"/>
  <c r="B340" s="1"/>
  <c r="E340"/>
  <c r="I334" i="1"/>
  <c r="B335" s="1"/>
  <c r="E335"/>
  <c r="J339" i="7"/>
  <c r="J334" i="1"/>
  <c r="F335" l="1"/>
  <c r="H335"/>
  <c r="F340" i="7"/>
  <c r="G335" i="1"/>
  <c r="G340" i="7"/>
  <c r="H340" s="1"/>
  <c r="I340" l="1"/>
  <c r="B341" s="1"/>
  <c r="E341"/>
  <c r="I335" i="1"/>
  <c r="B336" s="1"/>
  <c r="E336"/>
  <c r="J335"/>
  <c r="J340" i="7"/>
  <c r="F336" i="1" l="1"/>
  <c r="H336"/>
  <c r="F341" i="7"/>
  <c r="G336" i="1"/>
  <c r="G341" i="7"/>
  <c r="H341" s="1"/>
  <c r="I341" l="1"/>
  <c r="B342" s="1"/>
  <c r="E342"/>
  <c r="I336" i="1"/>
  <c r="B337" s="1"/>
  <c r="E337"/>
  <c r="J336"/>
  <c r="J341" i="7"/>
  <c r="F337" i="1" l="1"/>
  <c r="H337"/>
  <c r="F342" i="7"/>
  <c r="G337" i="1"/>
  <c r="G342" i="7"/>
  <c r="H342" s="1"/>
  <c r="I342" l="1"/>
  <c r="B343" s="1"/>
  <c r="E343"/>
  <c r="I337" i="1"/>
  <c r="B338" s="1"/>
  <c r="E338"/>
  <c r="J337"/>
  <c r="J342" i="7"/>
  <c r="F338" i="1" l="1"/>
  <c r="H338"/>
  <c r="F343" i="7"/>
  <c r="G338" i="1"/>
  <c r="G343" i="7"/>
  <c r="H343" s="1"/>
  <c r="I343" l="1"/>
  <c r="B344" s="1"/>
  <c r="E344"/>
  <c r="I338" i="1"/>
  <c r="B339" s="1"/>
  <c r="E339"/>
  <c r="J343" i="7"/>
  <c r="J338" i="1"/>
  <c r="F339" l="1"/>
  <c r="H339"/>
  <c r="F344" i="7"/>
  <c r="G339" i="1"/>
  <c r="G344" i="7"/>
  <c r="H344" s="1"/>
  <c r="I344" l="1"/>
  <c r="B345" s="1"/>
  <c r="E345"/>
  <c r="I339" i="1"/>
  <c r="B340" s="1"/>
  <c r="E340"/>
  <c r="J344" i="7"/>
  <c r="J339" i="1"/>
  <c r="F340" l="1"/>
  <c r="H340"/>
  <c r="F345" i="7"/>
  <c r="G340" i="1"/>
  <c r="G345" i="7"/>
  <c r="H345" s="1"/>
  <c r="I345" l="1"/>
  <c r="B346" s="1"/>
  <c r="E346"/>
  <c r="I340" i="1"/>
  <c r="B341" s="1"/>
  <c r="E341"/>
  <c r="J345" i="7"/>
  <c r="J340" i="1"/>
  <c r="F341" l="1"/>
  <c r="H341"/>
  <c r="F346" i="7"/>
  <c r="G341" i="1"/>
  <c r="G346" i="7"/>
  <c r="H346" s="1"/>
  <c r="I346" l="1"/>
  <c r="B347" s="1"/>
  <c r="E347"/>
  <c r="I341" i="1"/>
  <c r="B342" s="1"/>
  <c r="E342"/>
  <c r="J346" i="7"/>
  <c r="J341" i="1"/>
  <c r="F342" l="1"/>
  <c r="H342"/>
  <c r="F347" i="7"/>
  <c r="G342" i="1"/>
  <c r="G347" i="7"/>
  <c r="H347" s="1"/>
  <c r="I347" l="1"/>
  <c r="B348" s="1"/>
  <c r="E348"/>
  <c r="I342" i="1"/>
  <c r="B343" s="1"/>
  <c r="E343"/>
  <c r="J347" i="7"/>
  <c r="J342" i="1"/>
  <c r="F343" l="1"/>
  <c r="H343"/>
  <c r="F348" i="7"/>
  <c r="G343" i="1"/>
  <c r="G348" i="7"/>
  <c r="H348" s="1"/>
  <c r="I348" l="1"/>
  <c r="B349" s="1"/>
  <c r="E349"/>
  <c r="I343" i="1"/>
  <c r="B344" s="1"/>
  <c r="E344"/>
  <c r="J348" i="7"/>
  <c r="J343" i="1"/>
  <c r="F344" l="1"/>
  <c r="H344"/>
  <c r="F349" i="7"/>
  <c r="G344" i="1"/>
  <c r="G349" i="7"/>
  <c r="H349" s="1"/>
  <c r="I349" l="1"/>
  <c r="B350" s="1"/>
  <c r="E350"/>
  <c r="I344" i="1"/>
  <c r="B345" s="1"/>
  <c r="E345"/>
  <c r="J344"/>
  <c r="L36"/>
  <c r="N36" s="1"/>
  <c r="J349" i="7"/>
  <c r="M36" i="1"/>
  <c r="F345" l="1"/>
  <c r="H345"/>
  <c r="F350" i="7"/>
  <c r="G345" i="1"/>
  <c r="G350" i="7"/>
  <c r="H350" s="1"/>
  <c r="I350" l="1"/>
  <c r="B351" s="1"/>
  <c r="E351"/>
  <c r="I345" i="1"/>
  <c r="B346" s="1"/>
  <c r="E346"/>
  <c r="J345"/>
  <c r="J350" i="7"/>
  <c r="F346" i="1" l="1"/>
  <c r="F351" i="7"/>
  <c r="G346" i="1"/>
  <c r="H346" l="1"/>
  <c r="G351" i="7"/>
  <c r="H351" s="1"/>
  <c r="I351" l="1"/>
  <c r="B352" s="1"/>
  <c r="E352"/>
  <c r="I346" i="1"/>
  <c r="B347" s="1"/>
  <c r="E347"/>
  <c r="J351" i="7"/>
  <c r="J346" i="1"/>
  <c r="F347" l="1"/>
  <c r="H347"/>
  <c r="F352" i="7"/>
  <c r="G347" i="1"/>
  <c r="G352" i="7"/>
  <c r="H352" s="1"/>
  <c r="I352" l="1"/>
  <c r="B353" s="1"/>
  <c r="E353"/>
  <c r="I347" i="1"/>
  <c r="B348" s="1"/>
  <c r="E348"/>
  <c r="J347"/>
  <c r="J352" i="7"/>
  <c r="F348" i="1" l="1"/>
  <c r="H348"/>
  <c r="F353" i="7"/>
  <c r="G348" i="1"/>
  <c r="G353" i="7"/>
  <c r="H353" s="1"/>
  <c r="I353" l="1"/>
  <c r="B354" s="1"/>
  <c r="E354"/>
  <c r="I348" i="1"/>
  <c r="B349" s="1"/>
  <c r="E349"/>
  <c r="J348"/>
  <c r="J353" i="7"/>
  <c r="F349" i="1" l="1"/>
  <c r="F354" i="7"/>
  <c r="G354"/>
  <c r="H354" s="1"/>
  <c r="I354" l="1"/>
  <c r="B355" s="1"/>
  <c r="E355"/>
  <c r="G349" i="1"/>
  <c r="H349" s="1"/>
  <c r="J354" i="7"/>
  <c r="I349" i="1" l="1"/>
  <c r="B350" s="1"/>
  <c r="E350"/>
  <c r="F355" i="7"/>
  <c r="G355"/>
  <c r="H355" s="1"/>
  <c r="J349" i="1"/>
  <c r="I355" i="7" l="1"/>
  <c r="B356" s="1"/>
  <c r="E356"/>
  <c r="F350" i="1"/>
  <c r="G350"/>
  <c r="H350" s="1"/>
  <c r="J355" i="7"/>
  <c r="I350" i="1" l="1"/>
  <c r="B351" s="1"/>
  <c r="E351"/>
  <c r="F356" i="7"/>
  <c r="G356"/>
  <c r="H356" s="1"/>
  <c r="J350" i="1"/>
  <c r="I356" i="7" l="1"/>
  <c r="B357" s="1"/>
  <c r="E357"/>
  <c r="F351" i="1"/>
  <c r="G351"/>
  <c r="H351" s="1"/>
  <c r="J356" i="7"/>
  <c r="I351" i="1" l="1"/>
  <c r="B352" s="1"/>
  <c r="E352"/>
  <c r="F357" i="7"/>
  <c r="G357"/>
  <c r="H357" s="1"/>
  <c r="J351" i="1"/>
  <c r="I357" i="7" l="1"/>
  <c r="B358" s="1"/>
  <c r="E358"/>
  <c r="F352" i="1"/>
  <c r="G352"/>
  <c r="H352" s="1"/>
  <c r="J357" i="7"/>
  <c r="I352" i="1" l="1"/>
  <c r="B353" s="1"/>
  <c r="E353"/>
  <c r="F358" i="7"/>
  <c r="G358"/>
  <c r="H358" s="1"/>
  <c r="J352" i="1"/>
  <c r="I358" i="7" l="1"/>
  <c r="B359" s="1"/>
  <c r="F353" i="1"/>
  <c r="J358" i="7"/>
  <c r="F359" l="1"/>
  <c r="J353" i="1"/>
  <c r="G353"/>
  <c r="H353" s="1"/>
  <c r="E359" i="7"/>
  <c r="G359" s="1"/>
  <c r="H359" s="1"/>
  <c r="I359" l="1"/>
  <c r="B360" s="1"/>
  <c r="E360"/>
  <c r="I353" i="1"/>
  <c r="B354" s="1"/>
  <c r="E354"/>
  <c r="J359" i="7"/>
  <c r="F354" i="1" l="1"/>
  <c r="F360" i="7"/>
  <c r="G354" i="1"/>
  <c r="H354" s="1"/>
  <c r="I354" l="1"/>
  <c r="B355" s="1"/>
  <c r="E355"/>
  <c r="G360" i="7"/>
  <c r="H360" s="1"/>
  <c r="J354" i="1"/>
  <c r="I360" i="7" l="1"/>
  <c r="B361" s="1"/>
  <c r="E361"/>
  <c r="F355" i="1"/>
  <c r="G355"/>
  <c r="H355" s="1"/>
  <c r="J360" i="7"/>
  <c r="I355" i="1" l="1"/>
  <c r="B356" s="1"/>
  <c r="E356"/>
  <c r="F361" i="7"/>
  <c r="G361"/>
  <c r="H361" s="1"/>
  <c r="J355" i="1"/>
  <c r="I361" i="7" l="1"/>
  <c r="B362" s="1"/>
  <c r="E362"/>
  <c r="F356" i="1"/>
  <c r="G356"/>
  <c r="J361" i="7"/>
  <c r="L37" i="1" l="1"/>
  <c r="F362" i="7"/>
  <c r="M37" i="1"/>
  <c r="H356"/>
  <c r="G362" i="7"/>
  <c r="H362" s="1"/>
  <c r="I362" l="1"/>
  <c r="B363" s="1"/>
  <c r="E363"/>
  <c r="I356" i="1"/>
  <c r="B357" s="1"/>
  <c r="E357"/>
  <c r="J362" i="7"/>
  <c r="J356" i="1"/>
  <c r="N37"/>
  <c r="F357" l="1"/>
  <c r="F363" i="7"/>
  <c r="G357" i="1"/>
  <c r="H357" l="1"/>
  <c r="G363" i="7"/>
  <c r="H363" s="1"/>
  <c r="I357" i="1" l="1"/>
  <c r="B358" s="1"/>
  <c r="E358"/>
  <c r="J363" i="7"/>
  <c r="J357" i="1"/>
  <c r="I363" i="7"/>
  <c r="B364" s="1"/>
  <c r="E364"/>
  <c r="F364" l="1"/>
  <c r="F358" i="1"/>
  <c r="G364" i="7"/>
  <c r="H364" s="1"/>
  <c r="I364" l="1"/>
  <c r="B365" s="1"/>
  <c r="E365"/>
  <c r="G358" i="1"/>
  <c r="J364" i="7"/>
  <c r="H358" i="1" l="1"/>
  <c r="J358" s="1"/>
  <c r="F365" i="7"/>
  <c r="G365"/>
  <c r="H365" s="1"/>
  <c r="I365" l="1"/>
  <c r="B366" s="1"/>
  <c r="E366"/>
  <c r="J365"/>
  <c r="I358" i="1"/>
  <c r="B359" s="1"/>
  <c r="E359"/>
  <c r="F359" l="1"/>
  <c r="H359"/>
  <c r="F366" i="7"/>
  <c r="G366" s="1"/>
  <c r="H366" s="1"/>
  <c r="G359" i="1"/>
  <c r="I366" i="7" l="1"/>
  <c r="B367" s="1"/>
  <c r="E367"/>
  <c r="I359" i="1"/>
  <c r="B360" s="1"/>
  <c r="E360"/>
  <c r="J359"/>
  <c r="J366" i="7"/>
  <c r="F360" i="1" l="1"/>
  <c r="F367" i="7"/>
  <c r="G360" i="1"/>
  <c r="H360" s="1"/>
  <c r="I360" l="1"/>
  <c r="B361" s="1"/>
  <c r="E361"/>
  <c r="J360"/>
  <c r="G367" i="7"/>
  <c r="H367" s="1"/>
  <c r="I367" l="1"/>
  <c r="B368" s="1"/>
  <c r="E368"/>
  <c r="F361" i="1"/>
  <c r="G361"/>
  <c r="H361" s="1"/>
  <c r="J367" i="7"/>
  <c r="I361" i="1" l="1"/>
  <c r="B362" s="1"/>
  <c r="E362"/>
  <c r="J361"/>
  <c r="F368" i="7"/>
  <c r="G368"/>
  <c r="H368" s="1"/>
  <c r="I368" s="1"/>
  <c r="F362" i="1" l="1"/>
  <c r="G362"/>
  <c r="H362" s="1"/>
  <c r="J368" i="7"/>
  <c r="B369" s="1"/>
  <c r="I362" i="1" l="1"/>
  <c r="B363" s="1"/>
  <c r="E363"/>
  <c r="F369" i="7"/>
  <c r="E369"/>
  <c r="G369" s="1"/>
  <c r="H369" s="1"/>
  <c r="I369" s="1"/>
  <c r="J362" i="1"/>
  <c r="F363" l="1"/>
  <c r="G363"/>
  <c r="H363" s="1"/>
  <c r="J369" i="7"/>
  <c r="B370" s="1"/>
  <c r="I363" i="1" l="1"/>
  <c r="B364" s="1"/>
  <c r="E364"/>
  <c r="F370" i="7"/>
  <c r="E370"/>
  <c r="G370" s="1"/>
  <c r="H370" s="1"/>
  <c r="I370" s="1"/>
  <c r="J363" i="1"/>
  <c r="F364" l="1"/>
  <c r="G364"/>
  <c r="H364" s="1"/>
  <c r="J370" i="7"/>
  <c r="B371" s="1"/>
  <c r="I364" i="1" l="1"/>
  <c r="B365" s="1"/>
  <c r="E365"/>
  <c r="F371" i="7"/>
  <c r="E371"/>
  <c r="G371" s="1"/>
  <c r="H371" s="1"/>
  <c r="I371" s="1"/>
  <c r="J364" i="1"/>
  <c r="F365" l="1"/>
  <c r="G365"/>
  <c r="H365" s="1"/>
  <c r="J371" i="7"/>
  <c r="B372" s="1"/>
  <c r="I365" i="1" l="1"/>
  <c r="B366" s="1"/>
  <c r="E366"/>
  <c r="F372" i="7"/>
  <c r="E372"/>
  <c r="G372" s="1"/>
  <c r="H372" s="1"/>
  <c r="I372" s="1"/>
  <c r="J365" i="1"/>
  <c r="F366" l="1"/>
  <c r="G366"/>
  <c r="H366" s="1"/>
  <c r="J372" i="7"/>
  <c r="B373" s="1"/>
  <c r="I366" i="1" l="1"/>
  <c r="B367" s="1"/>
  <c r="E367"/>
  <c r="F373" i="7"/>
  <c r="E373"/>
  <c r="G373" s="1"/>
  <c r="H373" s="1"/>
  <c r="I373" s="1"/>
  <c r="J366" i="1"/>
  <c r="F367" l="1"/>
  <c r="G367"/>
  <c r="H367" s="1"/>
  <c r="J373" i="7"/>
  <c r="B374" s="1"/>
  <c r="I367" i="1" l="1"/>
  <c r="B368" s="1"/>
  <c r="E368"/>
  <c r="F374" i="7"/>
  <c r="E374"/>
  <c r="G374" s="1"/>
  <c r="H374" s="1"/>
  <c r="I374" s="1"/>
  <c r="J367" i="1"/>
  <c r="F368" l="1"/>
  <c r="H368"/>
  <c r="I368" s="1"/>
  <c r="B4" s="1" a="1"/>
  <c r="B4" s="1"/>
  <c r="B5" s="1"/>
  <c r="G368"/>
  <c r="J374" i="7"/>
  <c r="B375" s="1"/>
  <c r="J368" i="1" l="1"/>
  <c r="L38"/>
  <c r="N38" s="1"/>
  <c r="M38"/>
  <c r="F375" i="7"/>
  <c r="E375"/>
  <c r="G375" l="1"/>
  <c r="H375" s="1"/>
  <c r="I375" s="1"/>
  <c r="J375"/>
  <c r="B376" s="1"/>
  <c r="F376" l="1"/>
  <c r="E376"/>
  <c r="G376" s="1"/>
  <c r="H376" s="1"/>
  <c r="I376" s="1"/>
  <c r="J376" l="1"/>
  <c r="B377" s="1"/>
  <c r="F377" l="1"/>
  <c r="E377"/>
  <c r="G377" l="1"/>
  <c r="H377" s="1"/>
  <c r="I377" s="1"/>
  <c r="J377" l="1"/>
  <c r="B378" s="1"/>
  <c r="F378" l="1"/>
  <c r="E378"/>
  <c r="G378" s="1"/>
  <c r="H378" s="1"/>
  <c r="I378" s="1"/>
  <c r="J378" l="1"/>
  <c r="B379" s="1"/>
  <c r="F379" l="1"/>
  <c r="E379"/>
  <c r="G379" s="1"/>
  <c r="H379" s="1"/>
  <c r="I379" s="1"/>
  <c r="J379" l="1"/>
  <c r="B380" s="1"/>
  <c r="F380" l="1"/>
  <c r="E380"/>
  <c r="G380" s="1"/>
  <c r="H380" s="1"/>
  <c r="I380" s="1"/>
  <c r="J380" l="1"/>
  <c r="B381" s="1"/>
  <c r="F381" l="1"/>
  <c r="E381"/>
  <c r="G381" s="1"/>
  <c r="H381" s="1"/>
  <c r="I381" s="1"/>
  <c r="J381" l="1"/>
  <c r="B382" s="1"/>
  <c r="F382" l="1"/>
  <c r="E382"/>
  <c r="G382" s="1"/>
  <c r="H382" s="1"/>
  <c r="I382" s="1"/>
  <c r="J382" l="1"/>
  <c r="B383" s="1"/>
  <c r="F383" l="1"/>
  <c r="E383"/>
  <c r="G383" s="1"/>
  <c r="H383" s="1"/>
  <c r="I383" s="1"/>
  <c r="J383" l="1"/>
  <c r="B384" s="1"/>
  <c r="F384" l="1"/>
  <c r="E384"/>
  <c r="G384" s="1"/>
  <c r="H384" s="1"/>
  <c r="I384" s="1"/>
  <c r="J384" l="1"/>
  <c r="B385" s="1"/>
  <c r="F385" l="1"/>
  <c r="E385"/>
  <c r="G385" s="1"/>
  <c r="H385" s="1"/>
  <c r="I385" s="1"/>
  <c r="J385" l="1"/>
  <c r="B386" s="1"/>
  <c r="F386" l="1"/>
  <c r="E386"/>
  <c r="G386" s="1"/>
  <c r="H386" s="1"/>
  <c r="I386" s="1"/>
  <c r="J386" l="1"/>
  <c r="B387" s="1"/>
  <c r="F387" l="1"/>
  <c r="E387"/>
  <c r="G387" s="1"/>
  <c r="H387" s="1"/>
  <c r="I387" s="1"/>
  <c r="J387" l="1"/>
  <c r="B388" s="1"/>
  <c r="F388" l="1"/>
  <c r="E388"/>
  <c r="G388" s="1"/>
  <c r="H388" s="1"/>
  <c r="I388" s="1"/>
  <c r="J388" l="1"/>
  <c r="B389" s="1"/>
  <c r="F389" l="1"/>
  <c r="E389"/>
  <c r="G389" s="1"/>
  <c r="H389" s="1"/>
  <c r="I389" s="1"/>
  <c r="J389" l="1"/>
  <c r="B390" s="1"/>
  <c r="F390" l="1"/>
  <c r="E390"/>
  <c r="G390" s="1"/>
  <c r="H390" s="1"/>
  <c r="I390" s="1"/>
  <c r="J390" l="1"/>
  <c r="B391" s="1"/>
  <c r="F391" l="1"/>
  <c r="E391"/>
  <c r="G391" s="1"/>
  <c r="H391" s="1"/>
  <c r="I391" s="1"/>
  <c r="J391" l="1"/>
  <c r="B392" s="1"/>
  <c r="F392" l="1"/>
  <c r="E392"/>
  <c r="G392" s="1"/>
  <c r="H392" s="1"/>
  <c r="I392" s="1"/>
  <c r="J392" l="1"/>
  <c r="B393" s="1"/>
  <c r="F393" l="1"/>
  <c r="E393"/>
  <c r="G393" s="1"/>
  <c r="H393" s="1"/>
  <c r="I393" s="1"/>
  <c r="J393" l="1"/>
  <c r="B394" s="1"/>
  <c r="F394" l="1"/>
  <c r="E394"/>
  <c r="G394" s="1"/>
  <c r="H394" s="1"/>
  <c r="I394" s="1"/>
  <c r="J394" l="1"/>
  <c r="B395" s="1"/>
  <c r="F395" l="1"/>
  <c r="E395"/>
  <c r="G395" s="1"/>
  <c r="H395" s="1"/>
  <c r="I395" s="1"/>
  <c r="J395" l="1"/>
  <c r="B396" s="1"/>
  <c r="F396" l="1"/>
  <c r="E396"/>
  <c r="G396" s="1"/>
  <c r="H396" s="1"/>
  <c r="I396" s="1"/>
  <c r="J396" l="1"/>
  <c r="B397" s="1"/>
  <c r="F397" l="1"/>
  <c r="E397"/>
  <c r="G397" s="1"/>
  <c r="H397" s="1"/>
  <c r="I397" s="1"/>
  <c r="J397" l="1"/>
  <c r="B398" s="1"/>
  <c r="F398" l="1"/>
  <c r="E398"/>
  <c r="G398" s="1"/>
  <c r="H398" s="1"/>
  <c r="I398" s="1"/>
  <c r="J398" l="1"/>
  <c r="B399" s="1"/>
  <c r="F399" l="1"/>
  <c r="E399"/>
  <c r="G399" s="1"/>
  <c r="H399" s="1"/>
  <c r="I399" s="1"/>
  <c r="J399" l="1"/>
  <c r="B400" s="1"/>
  <c r="F400" l="1"/>
  <c r="E400"/>
  <c r="G400" s="1"/>
  <c r="H400" s="1"/>
  <c r="I400" s="1"/>
  <c r="J400" l="1"/>
  <c r="B401" s="1"/>
  <c r="F401" l="1"/>
  <c r="E401"/>
  <c r="G401" s="1"/>
  <c r="H401" s="1"/>
  <c r="I401" s="1"/>
  <c r="J401" l="1"/>
  <c r="B402" s="1"/>
  <c r="F402" l="1"/>
  <c r="E402"/>
  <c r="G402" s="1"/>
  <c r="H402" s="1"/>
  <c r="I402" s="1"/>
  <c r="J402" l="1"/>
  <c r="B403" s="1"/>
  <c r="F403" l="1"/>
  <c r="E403"/>
  <c r="G403" s="1"/>
  <c r="H403" s="1"/>
  <c r="I403" s="1"/>
  <c r="J403" l="1"/>
  <c r="B404" s="1"/>
  <c r="F404" l="1"/>
  <c r="E404"/>
  <c r="G404" s="1"/>
  <c r="H404" s="1"/>
  <c r="I404" s="1"/>
  <c r="J404" l="1"/>
  <c r="B405" s="1"/>
  <c r="F405" l="1"/>
  <c r="E405"/>
  <c r="G405" s="1"/>
  <c r="H405" s="1"/>
  <c r="I405" s="1"/>
  <c r="J405" l="1"/>
  <c r="B406" s="1"/>
  <c r="F406" l="1"/>
  <c r="E406"/>
  <c r="G406" s="1"/>
  <c r="H406" s="1"/>
  <c r="I406" s="1"/>
  <c r="J406" l="1"/>
  <c r="B407" s="1"/>
  <c r="F407" l="1"/>
  <c r="E407"/>
  <c r="G407" s="1"/>
  <c r="H407" s="1"/>
  <c r="I407" s="1"/>
  <c r="J407" l="1"/>
  <c r="B408" s="1"/>
  <c r="F408" l="1"/>
  <c r="H408"/>
  <c r="I408" s="1"/>
  <c r="B4" s="1" a="1"/>
  <c r="B4" s="1"/>
  <c r="E408"/>
  <c r="G408" s="1"/>
  <c r="B5" l="1"/>
  <c r="Q1"/>
  <c r="J408"/>
</calcChain>
</file>

<file path=xl/sharedStrings.xml><?xml version="1.0" encoding="utf-8"?>
<sst xmlns="http://schemas.openxmlformats.org/spreadsheetml/2006/main" count="122" uniqueCount="71">
  <si>
    <t>PSA</t>
  </si>
  <si>
    <t>x%</t>
  </si>
  <si>
    <t>MBS Rate</t>
  </si>
  <si>
    <t>CPR</t>
  </si>
  <si>
    <t>SMMR</t>
  </si>
  <si>
    <t>PMT</t>
  </si>
  <si>
    <t>INT</t>
  </si>
  <si>
    <t>PA</t>
  </si>
  <si>
    <t>Prepayment</t>
  </si>
  <si>
    <t>CF to MBS holders</t>
  </si>
  <si>
    <t>Month</t>
  </si>
  <si>
    <t>Outstanding Balance</t>
  </si>
  <si>
    <t>MBS pool</t>
  </si>
  <si>
    <t>Scheduled Principal Amortization</t>
  </si>
  <si>
    <t>Scheduled Pool Payments</t>
  </si>
  <si>
    <t>Interest</t>
  </si>
  <si>
    <t>Annual Interest Payments</t>
  </si>
  <si>
    <t>τ</t>
  </si>
  <si>
    <t>Annual Amortisation &amp; Prepayment</t>
  </si>
  <si>
    <t>PA+Prepayment</t>
  </si>
  <si>
    <t>Average Life (in months)</t>
  </si>
  <si>
    <t>(in years)</t>
  </si>
  <si>
    <t>A</t>
  </si>
  <si>
    <t>B</t>
  </si>
  <si>
    <t>C</t>
  </si>
  <si>
    <t>D</t>
  </si>
  <si>
    <t>Face value</t>
  </si>
  <si>
    <t>Tranche Rate</t>
  </si>
  <si>
    <t>Tranches</t>
  </si>
  <si>
    <t>Tranche A</t>
  </si>
  <si>
    <t>CF to A</t>
  </si>
  <si>
    <t>Tranche B</t>
  </si>
  <si>
    <t>CF to B</t>
  </si>
  <si>
    <t>Tranche C</t>
  </si>
  <si>
    <t>CF to C</t>
  </si>
  <si>
    <t>CF to D</t>
  </si>
  <si>
    <t>Tranche D</t>
  </si>
  <si>
    <t>AL Tranche A</t>
  </si>
  <si>
    <t>AL Tranche B</t>
  </si>
  <si>
    <t>AL Tranche C</t>
  </si>
  <si>
    <t>AL Tranche D</t>
  </si>
  <si>
    <t>AL MBS</t>
  </si>
  <si>
    <t>Annual CF to MBS holders</t>
  </si>
  <si>
    <t>Mortgage pool</t>
  </si>
  <si>
    <t>SCHEDULE WITH NO PREPAYMENTS</t>
  </si>
  <si>
    <t xml:space="preserve">Mortgage coupon rate </t>
  </si>
  <si>
    <t>Balance at end of year</t>
  </si>
  <si>
    <t>Maturity of mortgages</t>
  </si>
  <si>
    <t>in years</t>
  </si>
  <si>
    <t>OLB</t>
  </si>
  <si>
    <t>Mortgage payments</t>
  </si>
  <si>
    <t>Annual</t>
  </si>
  <si>
    <t>for simplicity</t>
  </si>
  <si>
    <t>Treasury bond yield</t>
  </si>
  <si>
    <t>assumed flat for simplicity</t>
  </si>
  <si>
    <t>Current mortgage rate</t>
  </si>
  <si>
    <t>Annual change in mortgage rate</t>
  </si>
  <si>
    <t>Option adjusted spread</t>
  </si>
  <si>
    <t>YEAR 1</t>
  </si>
  <si>
    <t>YEAR 2</t>
  </si>
  <si>
    <t>YEAR 3</t>
  </si>
  <si>
    <t>End OLB</t>
  </si>
  <si>
    <t>Paths of current mortgage rate</t>
  </si>
  <si>
    <t>Probabilities of reaching nodes</t>
  </si>
  <si>
    <t>Cash flows to MBS holder</t>
  </si>
  <si>
    <t>with probability</t>
  </si>
  <si>
    <t>Expected cash flows</t>
  </si>
  <si>
    <t>Theoretical OAS price</t>
  </si>
  <si>
    <t>No prepayments exp. cash flows</t>
  </si>
  <si>
    <t>Price (no prepayments)</t>
  </si>
  <si>
    <t>Optimise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</si>
</sst>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0.0%"/>
    <numFmt numFmtId="165" formatCode="0.000%"/>
    <numFmt numFmtId="166" formatCode="[$€-2]\ #,##0.00"/>
    <numFmt numFmtId="167" formatCode="0.0000%"/>
    <numFmt numFmtId="168" formatCode="#,##0.00_ ;\-#,##0.00\ "/>
  </numFmts>
  <fonts count="7">
    <font>
      <sz val="10"/>
      <name val="Arial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</font>
    <font>
      <sz val="10"/>
      <name val="Arial"/>
      <family val="2"/>
      <charset val="161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3" borderId="3" applyNumberFormat="0" applyAlignment="0" applyProtection="0"/>
  </cellStyleXfs>
  <cellXfs count="55">
    <xf numFmtId="0" fontId="0" fillId="0" borderId="0" xfId="0"/>
    <xf numFmtId="166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0" fillId="0" borderId="0" xfId="0" applyNumberFormat="1"/>
    <xf numFmtId="164" fontId="1" fillId="0" borderId="1" xfId="1" applyNumberForma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0" fontId="5" fillId="3" borderId="3" xfId="3" applyAlignment="1">
      <alignment horizontal="center"/>
    </xf>
    <xf numFmtId="9" fontId="0" fillId="0" borderId="0" xfId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/>
    <xf numFmtId="43" fontId="0" fillId="4" borderId="0" xfId="2" applyFont="1" applyFill="1"/>
    <xf numFmtId="43" fontId="0" fillId="4" borderId="0" xfId="2" applyFont="1" applyFill="1" applyAlignment="1">
      <alignment horizontal="center"/>
    </xf>
    <xf numFmtId="43" fontId="0" fillId="0" borderId="0" xfId="2" applyFont="1" applyAlignment="1">
      <alignment horizontal="center" vertical="center"/>
    </xf>
    <xf numFmtId="43" fontId="0" fillId="4" borderId="0" xfId="2" applyFont="1" applyFill="1" applyAlignment="1">
      <alignment horizontal="left" vertical="center"/>
    </xf>
    <xf numFmtId="43" fontId="0" fillId="0" borderId="0" xfId="2" applyFont="1" applyAlignment="1">
      <alignment horizontal="left" vertical="center"/>
    </xf>
    <xf numFmtId="168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43" fontId="0" fillId="0" borderId="0" xfId="0" applyNumberFormat="1" applyAlignment="1">
      <alignment horizontal="center"/>
    </xf>
    <xf numFmtId="43" fontId="0" fillId="0" borderId="0" xfId="0" applyNumberFormat="1"/>
  </cellXfs>
  <cellStyles count="4">
    <cellStyle name="Check Cell" xfId="3" builtinId="23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0.14374353671147885"/>
          <c:y val="3.5593220338983052E-2"/>
          <c:w val="0.84591520165460199"/>
          <c:h val="0.8067796610169492"/>
        </c:manualLayout>
      </c:layout>
      <c:barChart>
        <c:barDir val="col"/>
        <c:grouping val="stacked"/>
        <c:ser>
          <c:idx val="0"/>
          <c:order val="0"/>
          <c:tx>
            <c:strRef>
              <c:f>'Pass-through MBS from CPLs'!$L$8</c:f>
              <c:strCache>
                <c:ptCount val="1"/>
                <c:pt idx="0">
                  <c:v>Annual Interest Payments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'Pass-through MBS from CPLs'!$L$9:$L$39</c:f>
              <c:numCache>
                <c:formatCode>[$€-2]\ #,##0.00</c:formatCode>
                <c:ptCount val="31"/>
                <c:pt idx="0">
                  <c:v>29874958.700597204</c:v>
                </c:pt>
                <c:pt idx="1">
                  <c:v>29588701.091315009</c:v>
                </c:pt>
                <c:pt idx="2">
                  <c:v>29280220.559881944</c:v>
                </c:pt>
                <c:pt idx="3">
                  <c:v>28947791.883097231</c:v>
                </c:pt>
                <c:pt idx="4">
                  <c:v>28589555.904199451</c:v>
                </c:pt>
                <c:pt idx="5">
                  <c:v>28203509.135256104</c:v>
                </c:pt>
                <c:pt idx="6">
                  <c:v>27787492.552359708</c:v>
                </c:pt>
                <c:pt idx="7">
                  <c:v>27339179.520965863</c:v>
                </c:pt>
                <c:pt idx="8">
                  <c:v>26856062.783843894</c:v>
                </c:pt>
                <c:pt idx="9">
                  <c:v>26335440.438868292</c:v>
                </c:pt>
                <c:pt idx="10">
                  <c:v>25774400.828229718</c:v>
                </c:pt>
                <c:pt idx="11">
                  <c:v>25169806.254556101</c:v>
                </c:pt>
                <c:pt idx="12">
                  <c:v>24518275.432873935</c:v>
                </c:pt>
                <c:pt idx="13">
                  <c:v>23816164.58026978</c:v>
                </c:pt>
                <c:pt idx="14">
                  <c:v>23059547.037492946</c:v>
                </c:pt>
                <c:pt idx="15">
                  <c:v>22244191.308530286</c:v>
                </c:pt>
                <c:pt idx="16">
                  <c:v>21365537.395336095</c:v>
                </c:pt>
                <c:pt idx="17">
                  <c:v>20418671.295365624</c:v>
                </c:pt>
                <c:pt idx="18">
                  <c:v>19398297.519285772</c:v>
                </c:pt>
                <c:pt idx="19">
                  <c:v>18298709.475164291</c:v>
                </c:pt>
                <c:pt idx="20">
                  <c:v>17113757.553506643</c:v>
                </c:pt>
                <c:pt idx="21">
                  <c:v>15836814.734651275</c:v>
                </c:pt>
                <c:pt idx="22">
                  <c:v>14460739.526177615</c:v>
                </c:pt>
                <c:pt idx="23">
                  <c:v>12977836.023048788</c:v>
                </c:pt>
                <c:pt idx="24">
                  <c:v>11379810.867119361</c:v>
                </c:pt>
                <c:pt idx="25">
                  <c:v>9657726.8652978204</c:v>
                </c:pt>
                <c:pt idx="26">
                  <c:v>7801953.0069664801</c:v>
                </c:pt>
                <c:pt idx="27">
                  <c:v>5802110.6011237931</c:v>
                </c:pt>
                <c:pt idx="28">
                  <c:v>3647015.2320130439</c:v>
                </c:pt>
                <c:pt idx="29">
                  <c:v>1324614.2086156334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'Pass-through MBS from CPLs'!$M$8</c:f>
              <c:strCache>
                <c:ptCount val="1"/>
                <c:pt idx="0">
                  <c:v>Annual Amortisation &amp; Prepayment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'Pass-through MBS from CPLs'!$M$9:$M$39</c:f>
              <c:numCache>
                <c:formatCode>[$€-2]\ #,##0.00</c:formatCode>
                <c:ptCount val="31"/>
                <c:pt idx="0">
                  <c:v>3687337.7099361252</c:v>
                </c:pt>
                <c:pt idx="1">
                  <c:v>3973595.3192183087</c:v>
                </c:pt>
                <c:pt idx="2">
                  <c:v>4282075.8506513815</c:v>
                </c:pt>
                <c:pt idx="3">
                  <c:v>4614504.5274360925</c:v>
                </c:pt>
                <c:pt idx="4">
                  <c:v>4972740.5063338745</c:v>
                </c:pt>
                <c:pt idx="5">
                  <c:v>5358787.2752772206</c:v>
                </c:pt>
                <c:pt idx="6">
                  <c:v>5774803.8581736162</c:v>
                </c:pt>
                <c:pt idx="7">
                  <c:v>6223116.8895674609</c:v>
                </c:pt>
                <c:pt idx="8">
                  <c:v>6706233.6266894322</c:v>
                </c:pt>
                <c:pt idx="9">
                  <c:v>7226855.9716650294</c:v>
                </c:pt>
                <c:pt idx="10">
                  <c:v>7787895.5823036041</c:v>
                </c:pt>
                <c:pt idx="11">
                  <c:v>8392490.1559772268</c:v>
                </c:pt>
                <c:pt idx="12">
                  <c:v>9044020.9776593894</c:v>
                </c:pt>
                <c:pt idx="13">
                  <c:v>9746131.830263542</c:v>
                </c:pt>
                <c:pt idx="14">
                  <c:v>10502749.373040378</c:v>
                </c:pt>
                <c:pt idx="15">
                  <c:v>11318105.102003045</c:v>
                </c:pt>
                <c:pt idx="16">
                  <c:v>12196759.015197229</c:v>
                </c:pt>
                <c:pt idx="17">
                  <c:v>13143625.115167698</c:v>
                </c:pt>
                <c:pt idx="18">
                  <c:v>14163998.891247556</c:v>
                </c:pt>
                <c:pt idx="19">
                  <c:v>15263586.935369032</c:v>
                </c:pt>
                <c:pt idx="20">
                  <c:v>16448538.857026681</c:v>
                </c:pt>
                <c:pt idx="21">
                  <c:v>17725481.675882049</c:v>
                </c:pt>
                <c:pt idx="22">
                  <c:v>19101556.884355709</c:v>
                </c:pt>
                <c:pt idx="23">
                  <c:v>20584460.387484536</c:v>
                </c:pt>
                <c:pt idx="24">
                  <c:v>22182485.543413963</c:v>
                </c:pt>
                <c:pt idx="25">
                  <c:v>23904569.545235507</c:v>
                </c:pt>
                <c:pt idx="26">
                  <c:v>25760343.403566841</c:v>
                </c:pt>
                <c:pt idx="27">
                  <c:v>27760185.809409529</c:v>
                </c:pt>
                <c:pt idx="28">
                  <c:v>29915281.178520285</c:v>
                </c:pt>
                <c:pt idx="29">
                  <c:v>32237682.201917686</c:v>
                </c:pt>
                <c:pt idx="30">
                  <c:v>0</c:v>
                </c:pt>
              </c:numCache>
            </c:numRef>
          </c:val>
        </c:ser>
        <c:overlap val="100"/>
        <c:axId val="114810240"/>
        <c:axId val="112854912"/>
      </c:barChart>
      <c:catAx>
        <c:axId val="114810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015511892450875"/>
              <c:y val="0.894915254237288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2854912"/>
        <c:crosses val="autoZero"/>
        <c:auto val="1"/>
        <c:lblAlgn val="ctr"/>
        <c:lblOffset val="100"/>
        <c:tickLblSkip val="1"/>
        <c:tickMarkSkip val="1"/>
      </c:catAx>
      <c:valAx>
        <c:axId val="112854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CF</a:t>
                </a:r>
              </a:p>
            </c:rich>
          </c:tx>
          <c:layout>
            <c:manualLayout>
              <c:xMode val="edge"/>
              <c:yMode val="edge"/>
              <c:x val="1.1375387797311275E-2"/>
              <c:y val="0.37966101694915261"/>
            </c:manualLayout>
          </c:layout>
          <c:spPr>
            <a:noFill/>
            <a:ln w="25400">
              <a:noFill/>
            </a:ln>
          </c:spPr>
        </c:title>
        <c:numFmt formatCode="[$€-2]\ 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481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84177869700107"/>
          <c:y val="0.95423728813559339"/>
          <c:w val="0.46742502585315415"/>
          <c:h val="4.067796610169489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autoTitleDeleted val="1"/>
    <c:plotArea>
      <c:layout>
        <c:manualLayout>
          <c:layoutTarget val="inner"/>
          <c:xMode val="edge"/>
          <c:yMode val="edge"/>
          <c:x val="0.14359504132231407"/>
          <c:y val="3.5593220338983052E-2"/>
          <c:w val="0.84607438016528924"/>
          <c:h val="0.8067796610169492"/>
        </c:manualLayout>
      </c:layout>
      <c:barChart>
        <c:barDir val="col"/>
        <c:grouping val="clustered"/>
        <c:ser>
          <c:idx val="0"/>
          <c:order val="0"/>
          <c:tx>
            <c:strRef>
              <c:f>'Pass-through MBS from CPLs'!$N$8</c:f>
              <c:strCache>
                <c:ptCount val="1"/>
                <c:pt idx="0">
                  <c:v>Annual CF to MBS holders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'Pass-through MBS from CPLs'!$N$9:$N$39</c:f>
              <c:numCache>
                <c:formatCode>[$€-2]\ #,##0.00</c:formatCode>
                <c:ptCount val="31"/>
                <c:pt idx="0">
                  <c:v>33562296.410533331</c:v>
                </c:pt>
                <c:pt idx="1">
                  <c:v>33562296.410533316</c:v>
                </c:pt>
                <c:pt idx="2">
                  <c:v>33562296.410533324</c:v>
                </c:pt>
                <c:pt idx="3">
                  <c:v>33562296.410533324</c:v>
                </c:pt>
                <c:pt idx="4">
                  <c:v>33562296.410533324</c:v>
                </c:pt>
                <c:pt idx="5">
                  <c:v>33562296.410533324</c:v>
                </c:pt>
                <c:pt idx="6">
                  <c:v>33562296.410533324</c:v>
                </c:pt>
                <c:pt idx="7">
                  <c:v>33562296.410533324</c:v>
                </c:pt>
                <c:pt idx="8">
                  <c:v>33562296.410533324</c:v>
                </c:pt>
                <c:pt idx="9">
                  <c:v>33562296.410533324</c:v>
                </c:pt>
                <c:pt idx="10">
                  <c:v>33562296.410533324</c:v>
                </c:pt>
                <c:pt idx="11">
                  <c:v>33562296.410533324</c:v>
                </c:pt>
                <c:pt idx="12">
                  <c:v>33562296.410533324</c:v>
                </c:pt>
                <c:pt idx="13">
                  <c:v>33562296.410533324</c:v>
                </c:pt>
                <c:pt idx="14">
                  <c:v>33562296.410533324</c:v>
                </c:pt>
                <c:pt idx="15">
                  <c:v>33562296.410533331</c:v>
                </c:pt>
                <c:pt idx="16">
                  <c:v>33562296.410533324</c:v>
                </c:pt>
                <c:pt idx="17">
                  <c:v>33562296.410533324</c:v>
                </c:pt>
                <c:pt idx="18">
                  <c:v>33562296.410533324</c:v>
                </c:pt>
                <c:pt idx="19">
                  <c:v>33562296.410533324</c:v>
                </c:pt>
                <c:pt idx="20">
                  <c:v>33562296.410533324</c:v>
                </c:pt>
                <c:pt idx="21">
                  <c:v>33562296.410533324</c:v>
                </c:pt>
                <c:pt idx="22">
                  <c:v>33562296.410533324</c:v>
                </c:pt>
                <c:pt idx="23">
                  <c:v>33562296.410533324</c:v>
                </c:pt>
                <c:pt idx="24">
                  <c:v>33562296.410533324</c:v>
                </c:pt>
                <c:pt idx="25">
                  <c:v>33562296.410533324</c:v>
                </c:pt>
                <c:pt idx="26">
                  <c:v>33562296.410533324</c:v>
                </c:pt>
                <c:pt idx="27">
                  <c:v>33562296.410533324</c:v>
                </c:pt>
                <c:pt idx="28">
                  <c:v>33562296.410533331</c:v>
                </c:pt>
                <c:pt idx="29">
                  <c:v>33562296.410533316</c:v>
                </c:pt>
                <c:pt idx="30">
                  <c:v>0</c:v>
                </c:pt>
              </c:numCache>
            </c:numRef>
          </c:val>
        </c:ser>
        <c:axId val="115279744"/>
        <c:axId val="115310592"/>
      </c:barChart>
      <c:catAx>
        <c:axId val="115279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58677685950408"/>
              <c:y val="0.894915254237288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5310592"/>
        <c:crosses val="autoZero"/>
        <c:auto val="1"/>
        <c:lblAlgn val="ctr"/>
        <c:lblOffset val="100"/>
        <c:tickLblSkip val="1"/>
        <c:tickMarkSkip val="1"/>
      </c:catAx>
      <c:valAx>
        <c:axId val="115310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CF</a:t>
                </a:r>
              </a:p>
            </c:rich>
          </c:tx>
          <c:layout>
            <c:manualLayout>
              <c:xMode val="edge"/>
              <c:yMode val="edge"/>
              <c:x val="1.1363636363636366E-2"/>
              <c:y val="0.37966101694915261"/>
            </c:manualLayout>
          </c:layout>
          <c:spPr>
            <a:noFill/>
            <a:ln w="25400">
              <a:noFill/>
            </a:ln>
          </c:spPr>
        </c:title>
        <c:numFmt formatCode="[$€-2]\ 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527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520661157024802"/>
          <c:y val="0.95423728813559339"/>
          <c:w val="0.18285123966942152"/>
          <c:h val="4.067796610169489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3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202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72"/>
  <sheetViews>
    <sheetView workbookViewId="0">
      <selection activeCell="B8" sqref="B8"/>
    </sheetView>
  </sheetViews>
  <sheetFormatPr defaultRowHeight="12.75"/>
  <cols>
    <col min="1" max="1" width="23" customWidth="1"/>
    <col min="2" max="2" width="20.140625" bestFit="1" customWidth="1"/>
    <col min="5" max="5" width="25.28515625" bestFit="1" customWidth="1"/>
    <col min="6" max="6" width="13.42578125" bestFit="1" customWidth="1"/>
    <col min="7" max="7" width="32.28515625" bestFit="1" customWidth="1"/>
    <col min="8" max="8" width="13.42578125" bestFit="1" customWidth="1"/>
    <col min="9" max="9" width="15.85546875" style="2" bestFit="1" customWidth="1"/>
    <col min="10" max="10" width="18" style="2" bestFit="1" customWidth="1"/>
    <col min="12" max="12" width="24.5703125" style="2" bestFit="1" customWidth="1"/>
    <col min="13" max="13" width="33.5703125" style="2" bestFit="1" customWidth="1"/>
    <col min="14" max="14" width="25.140625" bestFit="1" customWidth="1"/>
    <col min="15" max="15" width="14.42578125" bestFit="1" customWidth="1"/>
  </cols>
  <sheetData>
    <row r="1" spans="1:16">
      <c r="C1" s="13" t="s">
        <v>1</v>
      </c>
      <c r="D1" s="13" t="s">
        <v>17</v>
      </c>
    </row>
    <row r="2" spans="1:16">
      <c r="A2" s="12" t="s">
        <v>0</v>
      </c>
      <c r="B2" s="8">
        <v>0</v>
      </c>
      <c r="C2" s="7">
        <v>0.06</v>
      </c>
      <c r="D2" s="8">
        <v>30</v>
      </c>
    </row>
    <row r="3" spans="1:16">
      <c r="A3" s="12" t="s">
        <v>2</v>
      </c>
      <c r="B3" s="10">
        <v>7.4999999999999997E-2</v>
      </c>
    </row>
    <row r="4" spans="1:16">
      <c r="A4" s="18" t="s">
        <v>20</v>
      </c>
      <c r="B4" s="15">
        <f t="array" ref="B4">MMULT(TRANSPOSE(A9:A368),I9:I368)/B9</f>
        <v>242.74755692639462</v>
      </c>
    </row>
    <row r="5" spans="1:16">
      <c r="A5" s="16" t="s">
        <v>21</v>
      </c>
      <c r="B5" s="17">
        <f>B4/12</f>
        <v>20.228963077199552</v>
      </c>
    </row>
    <row r="7" spans="1:16">
      <c r="A7" s="6"/>
      <c r="B7" s="14" t="s">
        <v>11</v>
      </c>
      <c r="C7" s="6"/>
      <c r="D7" s="6"/>
      <c r="E7" s="14" t="s">
        <v>14</v>
      </c>
      <c r="F7" s="14" t="s">
        <v>15</v>
      </c>
      <c r="G7" s="14" t="s">
        <v>13</v>
      </c>
      <c r="H7" s="6"/>
      <c r="I7" s="6"/>
    </row>
    <row r="8" spans="1:16">
      <c r="A8" s="13" t="s">
        <v>10</v>
      </c>
      <c r="B8" s="13" t="s">
        <v>12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19</v>
      </c>
      <c r="J8" s="13" t="s">
        <v>9</v>
      </c>
      <c r="L8" s="13" t="s">
        <v>16</v>
      </c>
      <c r="M8" s="13" t="s">
        <v>18</v>
      </c>
      <c r="N8" s="13" t="s">
        <v>42</v>
      </c>
    </row>
    <row r="9" spans="1:16">
      <c r="A9" s="8">
        <v>1</v>
      </c>
      <c r="B9" s="9">
        <v>400000000</v>
      </c>
      <c r="C9" s="10">
        <f>IF(A9&lt;$D$2,($B$2/100)*($C$2*(A9/$D$2)),($B$2/100)*$C$2)</f>
        <v>0</v>
      </c>
      <c r="D9" s="11">
        <f>1-(1-C9)^(1/12)</f>
        <v>0</v>
      </c>
      <c r="E9" s="9">
        <f>ABS(PMT($B$3/12,$A$368,$B$9,0,0))</f>
        <v>2796858.0342111103</v>
      </c>
      <c r="F9" s="9">
        <f>B9*($B$3/12)</f>
        <v>2500000</v>
      </c>
      <c r="G9" s="9">
        <f>E9-F9</f>
        <v>296858.03421111032</v>
      </c>
      <c r="H9" s="9">
        <f>IF(B9-G9&gt;0,D9*(B9-G9),0)</f>
        <v>0</v>
      </c>
      <c r="I9" s="9">
        <f t="shared" ref="I9:I72" si="0">H9+G9</f>
        <v>296858.03421111032</v>
      </c>
      <c r="J9" s="9">
        <f>F9+G9+H9</f>
        <v>2796858.0342111103</v>
      </c>
      <c r="L9" s="9">
        <f>SUM(F9:F20)</f>
        <v>29874958.700597204</v>
      </c>
      <c r="M9" s="9">
        <f>SUM(G9:G20)+SUM(H9:H20)</f>
        <v>3687337.7099361252</v>
      </c>
      <c r="N9" s="9">
        <f>L9+M9</f>
        <v>33562296.410533331</v>
      </c>
      <c r="O9" s="1"/>
      <c r="P9" s="19"/>
    </row>
    <row r="10" spans="1:16">
      <c r="A10" s="8">
        <v>2</v>
      </c>
      <c r="B10" s="9">
        <f>IF(B9-I9&gt;0,B9-I9,0)</f>
        <v>399703141.9657889</v>
      </c>
      <c r="C10" s="10">
        <f t="shared" ref="C10:C73" si="1">IF(A10&lt;$D$2,($B$2/100)*($C$2*(A10/$D$2)),($B$2/100)*$C$2)</f>
        <v>0</v>
      </c>
      <c r="D10" s="11">
        <f t="shared" ref="D10:D47" si="2">1-(1-C10)^(1/12)</f>
        <v>0</v>
      </c>
      <c r="E10" s="9">
        <f>IF(H9&gt;0,ABS(PMT($B$3/12,$A$368-A9,B10,0,0)),ABS(PMT($B$3/12,$A$368,$B$9,0,0)))</f>
        <v>2796858.0342111103</v>
      </c>
      <c r="F10" s="9">
        <f>B10*($B$3/12)</f>
        <v>2498144.6372861806</v>
      </c>
      <c r="G10" s="9">
        <f>E10-F10</f>
        <v>298713.39692492969</v>
      </c>
      <c r="H10" s="9">
        <f t="shared" ref="H10:H73" si="3">IF(B10-G10&gt;0,D10*(B10-G10),0)</f>
        <v>0</v>
      </c>
      <c r="I10" s="9">
        <f t="shared" si="0"/>
        <v>298713.39692492969</v>
      </c>
      <c r="J10" s="9">
        <f t="shared" ref="J10:J72" si="4">F10+G10+H10</f>
        <v>2796858.0342111103</v>
      </c>
      <c r="L10" s="9">
        <f>SUM(F21:F32)</f>
        <v>29588701.091315009</v>
      </c>
      <c r="M10" s="9">
        <f>SUM(G21:G32)+SUM(H21:H32)</f>
        <v>3973595.3192183087</v>
      </c>
      <c r="N10" s="9">
        <f t="shared" ref="N10:N39" si="5">L10+M10</f>
        <v>33562296.410533316</v>
      </c>
      <c r="P10" s="19"/>
    </row>
    <row r="11" spans="1:16">
      <c r="A11" s="8">
        <v>3</v>
      </c>
      <c r="B11" s="9">
        <f>IF(B10-I10&gt;0,B10-I10,0)</f>
        <v>399404428.56886399</v>
      </c>
      <c r="C11" s="10">
        <f t="shared" si="1"/>
        <v>0</v>
      </c>
      <c r="D11" s="11">
        <f t="shared" si="2"/>
        <v>0</v>
      </c>
      <c r="E11" s="9">
        <f t="shared" ref="E11:E74" si="6">IF(H10&gt;0,ABS(PMT($B$3/12,$A$368-A10,B11,0,0)),ABS(PMT($B$3/12,$A$368,$B$9,0,0)))</f>
        <v>2796858.0342111103</v>
      </c>
      <c r="F11" s="9">
        <f t="shared" ref="F11:F48" si="7">B11*($B$3/12)</f>
        <v>2496277.6785553996</v>
      </c>
      <c r="G11" s="9">
        <f t="shared" ref="G11:G48" si="8">E11-F11</f>
        <v>300580.35565571068</v>
      </c>
      <c r="H11" s="9">
        <f t="shared" si="3"/>
        <v>0</v>
      </c>
      <c r="I11" s="9">
        <f t="shared" si="0"/>
        <v>300580.35565571068</v>
      </c>
      <c r="J11" s="9">
        <f t="shared" si="4"/>
        <v>2796858.0342111103</v>
      </c>
      <c r="L11" s="9">
        <f>SUM(F33:F44)</f>
        <v>29280220.559881944</v>
      </c>
      <c r="M11" s="9">
        <f>SUM(G33:G44)+SUM(H33:H44)</f>
        <v>4282075.8506513815</v>
      </c>
      <c r="N11" s="9">
        <f t="shared" si="5"/>
        <v>33562296.410533324</v>
      </c>
    </row>
    <row r="12" spans="1:16">
      <c r="A12" s="8">
        <v>4</v>
      </c>
      <c r="B12" s="9">
        <f t="shared" ref="B12:B74" si="9">IF(B11-I11&gt;0,B11-I11,0)</f>
        <v>399103848.21320826</v>
      </c>
      <c r="C12" s="10">
        <f t="shared" si="1"/>
        <v>0</v>
      </c>
      <c r="D12" s="11">
        <f t="shared" si="2"/>
        <v>0</v>
      </c>
      <c r="E12" s="9">
        <f t="shared" si="6"/>
        <v>2796858.0342111103</v>
      </c>
      <c r="F12" s="9">
        <f t="shared" si="7"/>
        <v>2494399.0513325515</v>
      </c>
      <c r="G12" s="9">
        <f t="shared" si="8"/>
        <v>302458.9828785588</v>
      </c>
      <c r="H12" s="9">
        <f t="shared" si="3"/>
        <v>0</v>
      </c>
      <c r="I12" s="9">
        <f t="shared" si="0"/>
        <v>302458.9828785588</v>
      </c>
      <c r="J12" s="9">
        <f t="shared" si="4"/>
        <v>2796858.0342111103</v>
      </c>
      <c r="L12" s="9">
        <f>SUM(F45:F56)</f>
        <v>28947791.883097231</v>
      </c>
      <c r="M12" s="9">
        <f>SUM(G45:G56)+SUM(H45:H56)</f>
        <v>4614504.5274360925</v>
      </c>
      <c r="N12" s="9">
        <f t="shared" si="5"/>
        <v>33562296.410533324</v>
      </c>
    </row>
    <row r="13" spans="1:16">
      <c r="A13" s="8">
        <v>5</v>
      </c>
      <c r="B13" s="9">
        <f t="shared" si="9"/>
        <v>398801389.23032969</v>
      </c>
      <c r="C13" s="10">
        <f t="shared" si="1"/>
        <v>0</v>
      </c>
      <c r="D13" s="11">
        <f t="shared" si="2"/>
        <v>0</v>
      </c>
      <c r="E13" s="9">
        <f t="shared" si="6"/>
        <v>2796858.0342111103</v>
      </c>
      <c r="F13" s="9">
        <f t="shared" si="7"/>
        <v>2492508.6826895606</v>
      </c>
      <c r="G13" s="9">
        <f t="shared" si="8"/>
        <v>304349.35152154975</v>
      </c>
      <c r="H13" s="9">
        <f t="shared" si="3"/>
        <v>0</v>
      </c>
      <c r="I13" s="9">
        <f t="shared" si="0"/>
        <v>304349.35152154975</v>
      </c>
      <c r="J13" s="9">
        <f t="shared" si="4"/>
        <v>2796858.0342111103</v>
      </c>
      <c r="L13" s="9">
        <f>SUM(F57:F68)</f>
        <v>28589555.904199451</v>
      </c>
      <c r="M13" s="9">
        <f>SUM(G57:G68)+SUM(H57:H68)</f>
        <v>4972740.5063338745</v>
      </c>
      <c r="N13" s="9">
        <f t="shared" si="5"/>
        <v>33562296.410533324</v>
      </c>
    </row>
    <row r="14" spans="1:16">
      <c r="A14" s="8">
        <v>6</v>
      </c>
      <c r="B14" s="9">
        <f t="shared" si="9"/>
        <v>398497039.87880814</v>
      </c>
      <c r="C14" s="10">
        <f t="shared" si="1"/>
        <v>0</v>
      </c>
      <c r="D14" s="11">
        <f t="shared" si="2"/>
        <v>0</v>
      </c>
      <c r="E14" s="9">
        <f t="shared" si="6"/>
        <v>2796858.0342111103</v>
      </c>
      <c r="F14" s="9">
        <f t="shared" si="7"/>
        <v>2490606.4992425507</v>
      </c>
      <c r="G14" s="9">
        <f t="shared" si="8"/>
        <v>306251.53496855963</v>
      </c>
      <c r="H14" s="9">
        <f t="shared" si="3"/>
        <v>0</v>
      </c>
      <c r="I14" s="9">
        <f t="shared" si="0"/>
        <v>306251.53496855963</v>
      </c>
      <c r="J14" s="9">
        <f t="shared" si="4"/>
        <v>2796858.0342111103</v>
      </c>
      <c r="L14" s="9">
        <f>SUM(F69:F80)</f>
        <v>28203509.135256104</v>
      </c>
      <c r="M14" s="9">
        <f>SUM(G69:G80)+SUM(H69:H80)</f>
        <v>5358787.2752772206</v>
      </c>
      <c r="N14" s="9">
        <f t="shared" si="5"/>
        <v>33562296.410533324</v>
      </c>
    </row>
    <row r="15" spans="1:16">
      <c r="A15" s="8">
        <v>7</v>
      </c>
      <c r="B15" s="9">
        <f t="shared" si="9"/>
        <v>398190788.34383959</v>
      </c>
      <c r="C15" s="10">
        <f t="shared" si="1"/>
        <v>0</v>
      </c>
      <c r="D15" s="11">
        <f t="shared" si="2"/>
        <v>0</v>
      </c>
      <c r="E15" s="9">
        <f t="shared" si="6"/>
        <v>2796858.0342111103</v>
      </c>
      <c r="F15" s="9">
        <f t="shared" si="7"/>
        <v>2488692.4271489973</v>
      </c>
      <c r="G15" s="9">
        <f t="shared" si="8"/>
        <v>308165.60706211301</v>
      </c>
      <c r="H15" s="9">
        <f t="shared" si="3"/>
        <v>0</v>
      </c>
      <c r="I15" s="9">
        <f t="shared" si="0"/>
        <v>308165.60706211301</v>
      </c>
      <c r="J15" s="9">
        <f t="shared" si="4"/>
        <v>2796858.0342111103</v>
      </c>
      <c r="L15" s="9">
        <f>SUM(F81:F92)</f>
        <v>27787492.552359708</v>
      </c>
      <c r="M15" s="9">
        <f>SUM(G81:G92)+SUM(H81:H92)</f>
        <v>5774803.8581736162</v>
      </c>
      <c r="N15" s="9">
        <f t="shared" si="5"/>
        <v>33562296.410533324</v>
      </c>
    </row>
    <row r="16" spans="1:16">
      <c r="A16" s="8">
        <v>8</v>
      </c>
      <c r="B16" s="9">
        <f t="shared" si="9"/>
        <v>397882622.73677748</v>
      </c>
      <c r="C16" s="10">
        <f t="shared" si="1"/>
        <v>0</v>
      </c>
      <c r="D16" s="11">
        <f t="shared" si="2"/>
        <v>0</v>
      </c>
      <c r="E16" s="9">
        <f t="shared" si="6"/>
        <v>2796858.0342111103</v>
      </c>
      <c r="F16" s="9">
        <f t="shared" si="7"/>
        <v>2486766.392104859</v>
      </c>
      <c r="G16" s="9">
        <f t="shared" si="8"/>
        <v>310091.64210625133</v>
      </c>
      <c r="H16" s="9">
        <f t="shared" si="3"/>
        <v>0</v>
      </c>
      <c r="I16" s="9">
        <f t="shared" si="0"/>
        <v>310091.64210625133</v>
      </c>
      <c r="J16" s="9">
        <f t="shared" si="4"/>
        <v>2796858.0342111103</v>
      </c>
      <c r="L16" s="9">
        <f>SUM(F93:F104)</f>
        <v>27339179.520965863</v>
      </c>
      <c r="M16" s="9">
        <f>SUM(G93:G104)+SUM(H93:H104)</f>
        <v>6223116.8895674609</v>
      </c>
      <c r="N16" s="9">
        <f t="shared" si="5"/>
        <v>33562296.410533324</v>
      </c>
    </row>
    <row r="17" spans="1:23">
      <c r="A17" s="8">
        <v>9</v>
      </c>
      <c r="B17" s="9">
        <f t="shared" si="9"/>
        <v>397572531.09467125</v>
      </c>
      <c r="C17" s="10">
        <f t="shared" si="1"/>
        <v>0</v>
      </c>
      <c r="D17" s="11">
        <f t="shared" si="2"/>
        <v>0</v>
      </c>
      <c r="E17" s="9">
        <f t="shared" si="6"/>
        <v>2796858.0342111103</v>
      </c>
      <c r="F17" s="9">
        <f t="shared" si="7"/>
        <v>2484828.3193416949</v>
      </c>
      <c r="G17" s="9">
        <f t="shared" si="8"/>
        <v>312029.71486941539</v>
      </c>
      <c r="H17" s="9">
        <f t="shared" si="3"/>
        <v>0</v>
      </c>
      <c r="I17" s="9">
        <f t="shared" si="0"/>
        <v>312029.71486941539</v>
      </c>
      <c r="J17" s="9">
        <f t="shared" si="4"/>
        <v>2796858.0342111103</v>
      </c>
      <c r="L17" s="9">
        <f>SUM(F105:F116)</f>
        <v>26856062.783843894</v>
      </c>
      <c r="M17" s="9">
        <f>SUM(G105:G116)+SUM(H105:H116)</f>
        <v>6706233.6266894322</v>
      </c>
      <c r="N17" s="9">
        <f t="shared" si="5"/>
        <v>33562296.410533324</v>
      </c>
    </row>
    <row r="18" spans="1:23">
      <c r="A18" s="8">
        <v>10</v>
      </c>
      <c r="B18" s="9">
        <f t="shared" si="9"/>
        <v>397260501.37980181</v>
      </c>
      <c r="C18" s="10">
        <f t="shared" si="1"/>
        <v>0</v>
      </c>
      <c r="D18" s="11">
        <f t="shared" si="2"/>
        <v>0</v>
      </c>
      <c r="E18" s="9">
        <f t="shared" si="6"/>
        <v>2796858.0342111103</v>
      </c>
      <c r="F18" s="9">
        <f t="shared" si="7"/>
        <v>2482878.1336237611</v>
      </c>
      <c r="G18" s="9">
        <f t="shared" si="8"/>
        <v>313979.9005873492</v>
      </c>
      <c r="H18" s="9">
        <f t="shared" si="3"/>
        <v>0</v>
      </c>
      <c r="I18" s="9">
        <f t="shared" si="0"/>
        <v>313979.9005873492</v>
      </c>
      <c r="J18" s="9">
        <f t="shared" si="4"/>
        <v>2796858.0342111103</v>
      </c>
      <c r="L18" s="9">
        <f>SUM(F117:F128)</f>
        <v>26335440.438868292</v>
      </c>
      <c r="M18" s="9">
        <f>SUM(G117:G128)+SUM(H117:H128)</f>
        <v>7226855.9716650294</v>
      </c>
      <c r="N18" s="9">
        <f t="shared" si="5"/>
        <v>33562296.410533324</v>
      </c>
    </row>
    <row r="19" spans="1:23">
      <c r="A19" s="8">
        <v>11</v>
      </c>
      <c r="B19" s="9">
        <f t="shared" si="9"/>
        <v>396946521.47921449</v>
      </c>
      <c r="C19" s="10">
        <f t="shared" si="1"/>
        <v>0</v>
      </c>
      <c r="D19" s="11">
        <f t="shared" si="2"/>
        <v>0</v>
      </c>
      <c r="E19" s="9">
        <f t="shared" si="6"/>
        <v>2796858.0342111103</v>
      </c>
      <c r="F19" s="9">
        <f t="shared" si="7"/>
        <v>2480915.7592450902</v>
      </c>
      <c r="G19" s="9">
        <f t="shared" si="8"/>
        <v>315942.27496602014</v>
      </c>
      <c r="H19" s="9">
        <f t="shared" si="3"/>
        <v>0</v>
      </c>
      <c r="I19" s="9">
        <f t="shared" si="0"/>
        <v>315942.27496602014</v>
      </c>
      <c r="J19" s="9">
        <f t="shared" si="4"/>
        <v>2796858.0342111103</v>
      </c>
      <c r="L19" s="9">
        <f>SUM(F129:F140)</f>
        <v>25774400.828229718</v>
      </c>
      <c r="M19" s="9">
        <f>SUM(G129:G140)+SUM(H129:H140)</f>
        <v>7787895.5823036041</v>
      </c>
      <c r="N19" s="9">
        <f t="shared" si="5"/>
        <v>33562296.410533324</v>
      </c>
    </row>
    <row r="20" spans="1:23">
      <c r="A20" s="8">
        <v>12</v>
      </c>
      <c r="B20" s="9">
        <f t="shared" si="9"/>
        <v>396630579.20424849</v>
      </c>
      <c r="C20" s="10">
        <f t="shared" si="1"/>
        <v>0</v>
      </c>
      <c r="D20" s="11">
        <f t="shared" si="2"/>
        <v>0</v>
      </c>
      <c r="E20" s="9">
        <f t="shared" si="6"/>
        <v>2796858.0342111103</v>
      </c>
      <c r="F20" s="9">
        <f t="shared" si="7"/>
        <v>2478941.120026553</v>
      </c>
      <c r="G20" s="9">
        <f t="shared" si="8"/>
        <v>317916.91418455727</v>
      </c>
      <c r="H20" s="9">
        <f t="shared" si="3"/>
        <v>0</v>
      </c>
      <c r="I20" s="9">
        <f t="shared" si="0"/>
        <v>317916.91418455727</v>
      </c>
      <c r="J20" s="9">
        <f t="shared" si="4"/>
        <v>2796858.0342111103</v>
      </c>
      <c r="L20" s="9">
        <f>SUM(F141:F152)</f>
        <v>25169806.254556101</v>
      </c>
      <c r="M20" s="9">
        <f>SUM(G141:G152)+SUM(H141:H152)</f>
        <v>8392490.1559772268</v>
      </c>
      <c r="N20" s="9">
        <f t="shared" si="5"/>
        <v>33562296.410533324</v>
      </c>
    </row>
    <row r="21" spans="1:23">
      <c r="A21" s="8">
        <v>13</v>
      </c>
      <c r="B21" s="9">
        <f t="shared" si="9"/>
        <v>396312662.29006392</v>
      </c>
      <c r="C21" s="10">
        <f t="shared" si="1"/>
        <v>0</v>
      </c>
      <c r="D21" s="11">
        <f t="shared" si="2"/>
        <v>0</v>
      </c>
      <c r="E21" s="9">
        <f t="shared" si="6"/>
        <v>2796858.0342111103</v>
      </c>
      <c r="F21" s="9">
        <f t="shared" si="7"/>
        <v>2476954.1393128992</v>
      </c>
      <c r="G21" s="9">
        <f>E21-F21</f>
        <v>319903.89489821112</v>
      </c>
      <c r="H21" s="9">
        <f t="shared" si="3"/>
        <v>0</v>
      </c>
      <c r="I21" s="9">
        <f t="shared" si="0"/>
        <v>319903.89489821112</v>
      </c>
      <c r="J21" s="9">
        <f t="shared" si="4"/>
        <v>2796858.0342111103</v>
      </c>
      <c r="L21" s="9">
        <f>SUM(F153:F164)</f>
        <v>24518275.432873935</v>
      </c>
      <c r="M21" s="9">
        <f>SUM(G153:G164)+SUM(H153:H164)</f>
        <v>9044020.9776593894</v>
      </c>
      <c r="N21" s="9">
        <f t="shared" si="5"/>
        <v>33562296.410533324</v>
      </c>
    </row>
    <row r="22" spans="1:23">
      <c r="A22" s="8">
        <v>14</v>
      </c>
      <c r="B22" s="9">
        <f t="shared" si="9"/>
        <v>395992758.39516568</v>
      </c>
      <c r="C22" s="10">
        <f t="shared" si="1"/>
        <v>0</v>
      </c>
      <c r="D22" s="11">
        <f t="shared" si="2"/>
        <v>0</v>
      </c>
      <c r="E22" s="9">
        <f t="shared" si="6"/>
        <v>2796858.0342111103</v>
      </c>
      <c r="F22" s="9">
        <f t="shared" si="7"/>
        <v>2474954.7399697853</v>
      </c>
      <c r="G22" s="9">
        <f t="shared" si="8"/>
        <v>321903.294241325</v>
      </c>
      <c r="H22" s="9">
        <f t="shared" si="3"/>
        <v>0</v>
      </c>
      <c r="I22" s="9">
        <f t="shared" si="0"/>
        <v>321903.294241325</v>
      </c>
      <c r="J22" s="9">
        <f t="shared" si="4"/>
        <v>2796858.0342111103</v>
      </c>
      <c r="L22" s="9">
        <f>SUM(F165:F176)</f>
        <v>23816164.58026978</v>
      </c>
      <c r="M22" s="9">
        <f>SUM(G165:G176)+SUM(H165:H176)</f>
        <v>9746131.830263542</v>
      </c>
      <c r="N22" s="9">
        <f t="shared" si="5"/>
        <v>33562296.410533324</v>
      </c>
    </row>
    <row r="23" spans="1:23">
      <c r="A23" s="8">
        <v>15</v>
      </c>
      <c r="B23" s="9">
        <f t="shared" si="9"/>
        <v>395670855.10092437</v>
      </c>
      <c r="C23" s="10">
        <f t="shared" si="1"/>
        <v>0</v>
      </c>
      <c r="D23" s="11">
        <f t="shared" si="2"/>
        <v>0</v>
      </c>
      <c r="E23" s="9">
        <f t="shared" si="6"/>
        <v>2796858.0342111103</v>
      </c>
      <c r="F23" s="9">
        <f t="shared" si="7"/>
        <v>2472942.8443807773</v>
      </c>
      <c r="G23" s="9">
        <f t="shared" si="8"/>
        <v>323915.18983033299</v>
      </c>
      <c r="H23" s="9">
        <f t="shared" si="3"/>
        <v>0</v>
      </c>
      <c r="I23" s="9">
        <f t="shared" si="0"/>
        <v>323915.18983033299</v>
      </c>
      <c r="J23" s="9">
        <f t="shared" si="4"/>
        <v>2796858.0342111103</v>
      </c>
      <c r="L23" s="9">
        <f>SUM(F177:F188)</f>
        <v>23059547.037492946</v>
      </c>
      <c r="M23" s="9">
        <f>SUM(G177:G188)+SUM(H177:H188)</f>
        <v>10502749.373040378</v>
      </c>
      <c r="N23" s="9">
        <f t="shared" si="5"/>
        <v>33562296.410533324</v>
      </c>
      <c r="O23" s="19"/>
      <c r="P23" s="19"/>
      <c r="Q23" s="19"/>
      <c r="R23" s="19"/>
      <c r="S23" s="19"/>
      <c r="T23" s="19"/>
      <c r="U23" s="19"/>
      <c r="V23" s="19"/>
      <c r="W23" s="19"/>
    </row>
    <row r="24" spans="1:23">
      <c r="A24" s="8">
        <v>16</v>
      </c>
      <c r="B24" s="9">
        <f t="shared" si="9"/>
        <v>395346939.91109407</v>
      </c>
      <c r="C24" s="10">
        <f t="shared" si="1"/>
        <v>0</v>
      </c>
      <c r="D24" s="11">
        <f t="shared" si="2"/>
        <v>0</v>
      </c>
      <c r="E24" s="9">
        <f t="shared" si="6"/>
        <v>2796858.0342111103</v>
      </c>
      <c r="F24" s="9">
        <f t="shared" si="7"/>
        <v>2470918.3744443376</v>
      </c>
      <c r="G24" s="9">
        <f>E24-F24</f>
        <v>325939.65976677276</v>
      </c>
      <c r="H24" s="9">
        <f t="shared" si="3"/>
        <v>0</v>
      </c>
      <c r="I24" s="9">
        <f t="shared" si="0"/>
        <v>325939.65976677276</v>
      </c>
      <c r="J24" s="9">
        <f t="shared" si="4"/>
        <v>2796858.0342111103</v>
      </c>
      <c r="L24" s="9">
        <f>SUM(F189:F200)</f>
        <v>22244191.308530286</v>
      </c>
      <c r="M24" s="9">
        <f>SUM(G189:G200)+SUM(H189:H200)</f>
        <v>11318105.102003045</v>
      </c>
      <c r="N24" s="9">
        <f t="shared" si="5"/>
        <v>33562296.410533331</v>
      </c>
    </row>
    <row r="25" spans="1:23">
      <c r="A25" s="8">
        <v>17</v>
      </c>
      <c r="B25" s="9">
        <f t="shared" si="9"/>
        <v>395021000.25132728</v>
      </c>
      <c r="C25" s="10">
        <f t="shared" si="1"/>
        <v>0</v>
      </c>
      <c r="D25" s="11">
        <f t="shared" si="2"/>
        <v>0</v>
      </c>
      <c r="E25" s="9">
        <f t="shared" si="6"/>
        <v>2796858.0342111103</v>
      </c>
      <c r="F25" s="9">
        <f t="shared" si="7"/>
        <v>2468881.2515707952</v>
      </c>
      <c r="G25" s="9">
        <f t="shared" si="8"/>
        <v>327976.78264031513</v>
      </c>
      <c r="H25" s="9">
        <f t="shared" si="3"/>
        <v>0</v>
      </c>
      <c r="I25" s="9">
        <f t="shared" si="0"/>
        <v>327976.78264031513</v>
      </c>
      <c r="J25" s="9">
        <f t="shared" si="4"/>
        <v>2796858.0342111103</v>
      </c>
      <c r="L25" s="9">
        <f>SUM(F201:F212)</f>
        <v>21365537.395336095</v>
      </c>
      <c r="M25" s="9">
        <f>SUM(G201:G212)+SUM(H201:H212)</f>
        <v>12196759.015197229</v>
      </c>
      <c r="N25" s="9">
        <f t="shared" si="5"/>
        <v>33562296.410533324</v>
      </c>
    </row>
    <row r="26" spans="1:23">
      <c r="A26" s="8">
        <v>18</v>
      </c>
      <c r="B26" s="9">
        <f t="shared" si="9"/>
        <v>394693023.46868694</v>
      </c>
      <c r="C26" s="10">
        <f t="shared" si="1"/>
        <v>0</v>
      </c>
      <c r="D26" s="11">
        <f t="shared" si="2"/>
        <v>0</v>
      </c>
      <c r="E26" s="9">
        <f t="shared" si="6"/>
        <v>2796858.0342111103</v>
      </c>
      <c r="F26" s="9">
        <f t="shared" si="7"/>
        <v>2466831.3966792934</v>
      </c>
      <c r="G26" s="9">
        <f t="shared" si="8"/>
        <v>330026.63753181696</v>
      </c>
      <c r="H26" s="9">
        <f t="shared" si="3"/>
        <v>0</v>
      </c>
      <c r="I26" s="9">
        <f t="shared" si="0"/>
        <v>330026.63753181696</v>
      </c>
      <c r="J26" s="9">
        <f t="shared" si="4"/>
        <v>2796858.0342111103</v>
      </c>
      <c r="L26" s="9">
        <f>SUM(F213:F224)</f>
        <v>20418671.295365624</v>
      </c>
      <c r="M26" s="9">
        <f>SUM(G213:G224)+SUM(H213:H224)</f>
        <v>13143625.115167698</v>
      </c>
      <c r="N26" s="9">
        <f t="shared" si="5"/>
        <v>33562296.410533324</v>
      </c>
    </row>
    <row r="27" spans="1:23">
      <c r="A27" s="8">
        <v>19</v>
      </c>
      <c r="B27" s="9">
        <f t="shared" si="9"/>
        <v>394362996.83115512</v>
      </c>
      <c r="C27" s="10">
        <f t="shared" si="1"/>
        <v>0</v>
      </c>
      <c r="D27" s="11">
        <f t="shared" si="2"/>
        <v>0</v>
      </c>
      <c r="E27" s="9">
        <f t="shared" si="6"/>
        <v>2796858.0342111103</v>
      </c>
      <c r="F27" s="9">
        <f t="shared" si="7"/>
        <v>2464768.7301947195</v>
      </c>
      <c r="G27" s="9">
        <f t="shared" si="8"/>
        <v>332089.30401639082</v>
      </c>
      <c r="H27" s="9">
        <f t="shared" si="3"/>
        <v>0</v>
      </c>
      <c r="I27" s="9">
        <f t="shared" si="0"/>
        <v>332089.30401639082</v>
      </c>
      <c r="J27" s="9">
        <f t="shared" si="4"/>
        <v>2796858.0342111103</v>
      </c>
      <c r="L27" s="9">
        <f>SUM(F225:F236)</f>
        <v>19398297.519285772</v>
      </c>
      <c r="M27" s="9">
        <f>SUM(G225:G236)+SUM(H225:H236)</f>
        <v>14163998.891247556</v>
      </c>
      <c r="N27" s="9">
        <f t="shared" si="5"/>
        <v>33562296.410533324</v>
      </c>
    </row>
    <row r="28" spans="1:23">
      <c r="A28" s="8">
        <v>20</v>
      </c>
      <c r="B28" s="9">
        <f t="shared" si="9"/>
        <v>394030907.52713871</v>
      </c>
      <c r="C28" s="10">
        <f t="shared" si="1"/>
        <v>0</v>
      </c>
      <c r="D28" s="11">
        <f t="shared" si="2"/>
        <v>0</v>
      </c>
      <c r="E28" s="9">
        <f t="shared" si="6"/>
        <v>2796858.0342111103</v>
      </c>
      <c r="F28" s="9">
        <f t="shared" si="7"/>
        <v>2462693.1720446167</v>
      </c>
      <c r="G28" s="9">
        <f t="shared" si="8"/>
        <v>334164.86216649367</v>
      </c>
      <c r="H28" s="9">
        <f t="shared" si="3"/>
        <v>0</v>
      </c>
      <c r="I28" s="9">
        <f t="shared" si="0"/>
        <v>334164.86216649367</v>
      </c>
      <c r="J28" s="9">
        <f t="shared" si="4"/>
        <v>2796858.0342111103</v>
      </c>
      <c r="L28" s="9">
        <f>SUM(F237:F248)</f>
        <v>18298709.475164291</v>
      </c>
      <c r="M28" s="9">
        <f>SUM(G237:G248)+SUM(H237:H248)</f>
        <v>15263586.935369032</v>
      </c>
      <c r="N28" s="9">
        <f t="shared" si="5"/>
        <v>33562296.410533324</v>
      </c>
    </row>
    <row r="29" spans="1:23">
      <c r="A29" s="8">
        <v>21</v>
      </c>
      <c r="B29" s="9">
        <f t="shared" si="9"/>
        <v>393696742.66497225</v>
      </c>
      <c r="C29" s="10">
        <f t="shared" si="1"/>
        <v>0</v>
      </c>
      <c r="D29" s="11">
        <f t="shared" si="2"/>
        <v>0</v>
      </c>
      <c r="E29" s="9">
        <f t="shared" si="6"/>
        <v>2796858.0342111103</v>
      </c>
      <c r="F29" s="9">
        <f t="shared" si="7"/>
        <v>2460604.6416560765</v>
      </c>
      <c r="G29" s="9">
        <f t="shared" si="8"/>
        <v>336253.39255503379</v>
      </c>
      <c r="H29" s="9">
        <f t="shared" si="3"/>
        <v>0</v>
      </c>
      <c r="I29" s="9">
        <f t="shared" si="0"/>
        <v>336253.39255503379</v>
      </c>
      <c r="J29" s="9">
        <f t="shared" si="4"/>
        <v>2796858.0342111103</v>
      </c>
      <c r="L29" s="9">
        <f>SUM(F249:F260)</f>
        <v>17113757.553506643</v>
      </c>
      <c r="M29" s="9">
        <f>SUM(G249:G260)+SUM(H249:H260)</f>
        <v>16448538.857026681</v>
      </c>
      <c r="N29" s="9">
        <f t="shared" si="5"/>
        <v>33562296.410533324</v>
      </c>
    </row>
    <row r="30" spans="1:23">
      <c r="A30" s="8">
        <v>22</v>
      </c>
      <c r="B30" s="9">
        <f t="shared" si="9"/>
        <v>393360489.27241719</v>
      </c>
      <c r="C30" s="10">
        <f t="shared" si="1"/>
        <v>0</v>
      </c>
      <c r="D30" s="11">
        <f t="shared" si="2"/>
        <v>0</v>
      </c>
      <c r="E30" s="9">
        <f t="shared" si="6"/>
        <v>2796858.0342111103</v>
      </c>
      <c r="F30" s="9">
        <f t="shared" si="7"/>
        <v>2458503.0579526071</v>
      </c>
      <c r="G30" s="9">
        <f t="shared" si="8"/>
        <v>338354.97625850327</v>
      </c>
      <c r="H30" s="9">
        <f t="shared" si="3"/>
        <v>0</v>
      </c>
      <c r="I30" s="9">
        <f t="shared" si="0"/>
        <v>338354.97625850327</v>
      </c>
      <c r="J30" s="9">
        <f t="shared" si="4"/>
        <v>2796858.0342111103</v>
      </c>
      <c r="L30" s="9">
        <f>SUM(F261:F272)</f>
        <v>15836814.734651275</v>
      </c>
      <c r="M30" s="9">
        <f>SUM(G261:G272)+SUM(H261:H272)</f>
        <v>17725481.675882049</v>
      </c>
      <c r="N30" s="9">
        <f t="shared" si="5"/>
        <v>33562296.410533324</v>
      </c>
    </row>
    <row r="31" spans="1:23">
      <c r="A31" s="8">
        <v>23</v>
      </c>
      <c r="B31" s="9">
        <f t="shared" si="9"/>
        <v>393022134.29615867</v>
      </c>
      <c r="C31" s="10">
        <f t="shared" si="1"/>
        <v>0</v>
      </c>
      <c r="D31" s="11">
        <f t="shared" si="2"/>
        <v>0</v>
      </c>
      <c r="E31" s="9">
        <f t="shared" si="6"/>
        <v>2796858.0342111103</v>
      </c>
      <c r="F31" s="9">
        <f t="shared" si="7"/>
        <v>2456388.3393509914</v>
      </c>
      <c r="G31" s="9">
        <f t="shared" si="8"/>
        <v>340469.69486011891</v>
      </c>
      <c r="H31" s="9">
        <f t="shared" si="3"/>
        <v>0</v>
      </c>
      <c r="I31" s="9">
        <f t="shared" si="0"/>
        <v>340469.69486011891</v>
      </c>
      <c r="J31" s="9">
        <f t="shared" si="4"/>
        <v>2796858.0342111103</v>
      </c>
      <c r="L31" s="9">
        <f>SUM(F273:F284)</f>
        <v>14460739.526177615</v>
      </c>
      <c r="M31" s="9">
        <f>SUM(G273:G284)+SUM(H273:H284)</f>
        <v>19101556.884355709</v>
      </c>
      <c r="N31" s="9">
        <f t="shared" si="5"/>
        <v>33562296.410533324</v>
      </c>
    </row>
    <row r="32" spans="1:23">
      <c r="A32" s="8">
        <v>24</v>
      </c>
      <c r="B32" s="9">
        <f t="shared" si="9"/>
        <v>392681664.60129857</v>
      </c>
      <c r="C32" s="10">
        <f t="shared" si="1"/>
        <v>0</v>
      </c>
      <c r="D32" s="11">
        <f t="shared" si="2"/>
        <v>0</v>
      </c>
      <c r="E32" s="9">
        <f t="shared" si="6"/>
        <v>2796858.0342111103</v>
      </c>
      <c r="F32" s="9">
        <f t="shared" si="7"/>
        <v>2454260.4037581161</v>
      </c>
      <c r="G32" s="9">
        <f t="shared" si="8"/>
        <v>342597.63045299426</v>
      </c>
      <c r="H32" s="9">
        <f t="shared" si="3"/>
        <v>0</v>
      </c>
      <c r="I32" s="9">
        <f t="shared" si="0"/>
        <v>342597.63045299426</v>
      </c>
      <c r="J32" s="9">
        <f t="shared" si="4"/>
        <v>2796858.0342111103</v>
      </c>
      <c r="L32" s="9">
        <f>SUM(F285:F296)</f>
        <v>12977836.023048788</v>
      </c>
      <c r="M32" s="9">
        <f>SUM(G285:G296)+SUM(H285:H296)</f>
        <v>20584460.387484536</v>
      </c>
      <c r="N32" s="9">
        <f t="shared" si="5"/>
        <v>33562296.410533324</v>
      </c>
    </row>
    <row r="33" spans="1:14">
      <c r="A33" s="8">
        <v>25</v>
      </c>
      <c r="B33" s="9">
        <f t="shared" si="9"/>
        <v>392339066.97084558</v>
      </c>
      <c r="C33" s="10">
        <f t="shared" si="1"/>
        <v>0</v>
      </c>
      <c r="D33" s="11">
        <f t="shared" si="2"/>
        <v>0</v>
      </c>
      <c r="E33" s="9">
        <f t="shared" si="6"/>
        <v>2796858.0342111103</v>
      </c>
      <c r="F33" s="9">
        <f t="shared" si="7"/>
        <v>2452119.1685677846</v>
      </c>
      <c r="G33" s="9">
        <f t="shared" si="8"/>
        <v>344738.86564332573</v>
      </c>
      <c r="H33" s="9">
        <f t="shared" si="3"/>
        <v>0</v>
      </c>
      <c r="I33" s="9">
        <f t="shared" si="0"/>
        <v>344738.86564332573</v>
      </c>
      <c r="J33" s="9">
        <f t="shared" si="4"/>
        <v>2796858.0342111103</v>
      </c>
      <c r="L33" s="9">
        <f>SUM(F297:F308)</f>
        <v>11379810.867119361</v>
      </c>
      <c r="M33" s="9">
        <f>SUM(G297:G308)+SUM(H297:H308)</f>
        <v>22182485.543413963</v>
      </c>
      <c r="N33" s="9">
        <f t="shared" si="5"/>
        <v>33562296.410533324</v>
      </c>
    </row>
    <row r="34" spans="1:14">
      <c r="A34" s="8">
        <v>26</v>
      </c>
      <c r="B34" s="9">
        <f t="shared" si="9"/>
        <v>391994328.10520226</v>
      </c>
      <c r="C34" s="10">
        <f t="shared" si="1"/>
        <v>0</v>
      </c>
      <c r="D34" s="11">
        <f t="shared" si="2"/>
        <v>0</v>
      </c>
      <c r="E34" s="9">
        <f t="shared" si="6"/>
        <v>2796858.0342111103</v>
      </c>
      <c r="F34" s="9">
        <f t="shared" si="7"/>
        <v>2449964.550657514</v>
      </c>
      <c r="G34" s="9">
        <f t="shared" si="8"/>
        <v>346893.48355359631</v>
      </c>
      <c r="H34" s="9">
        <f t="shared" si="3"/>
        <v>0</v>
      </c>
      <c r="I34" s="9">
        <f t="shared" si="0"/>
        <v>346893.48355359631</v>
      </c>
      <c r="J34" s="9">
        <f t="shared" si="4"/>
        <v>2796858.0342111103</v>
      </c>
      <c r="L34" s="9">
        <f>SUM(F309:F320)</f>
        <v>9657726.8652978204</v>
      </c>
      <c r="M34" s="9">
        <f>SUM(G309:G320)+SUM(H309:H320)</f>
        <v>23904569.545235507</v>
      </c>
      <c r="N34" s="9">
        <f t="shared" si="5"/>
        <v>33562296.410533324</v>
      </c>
    </row>
    <row r="35" spans="1:14">
      <c r="A35" s="8">
        <v>27</v>
      </c>
      <c r="B35" s="9">
        <f t="shared" si="9"/>
        <v>391647434.62164867</v>
      </c>
      <c r="C35" s="10">
        <f t="shared" si="1"/>
        <v>0</v>
      </c>
      <c r="D35" s="11">
        <f t="shared" si="2"/>
        <v>0</v>
      </c>
      <c r="E35" s="9">
        <f t="shared" si="6"/>
        <v>2796858.0342111103</v>
      </c>
      <c r="F35" s="9">
        <f t="shared" si="7"/>
        <v>2447796.466385304</v>
      </c>
      <c r="G35" s="9">
        <f t="shared" si="8"/>
        <v>349061.56782580633</v>
      </c>
      <c r="H35" s="9">
        <f t="shared" si="3"/>
        <v>0</v>
      </c>
      <c r="I35" s="9">
        <f t="shared" si="0"/>
        <v>349061.56782580633</v>
      </c>
      <c r="J35" s="9">
        <f t="shared" si="4"/>
        <v>2796858.0342111103</v>
      </c>
      <c r="L35" s="9">
        <f>SUM(F321:F332)</f>
        <v>7801953.0069664801</v>
      </c>
      <c r="M35" s="9">
        <f>SUM(G321:G332)+SUM(H321:H332)</f>
        <v>25760343.403566841</v>
      </c>
      <c r="N35" s="9">
        <f t="shared" si="5"/>
        <v>33562296.410533324</v>
      </c>
    </row>
    <row r="36" spans="1:14">
      <c r="A36" s="8">
        <v>28</v>
      </c>
      <c r="B36" s="9">
        <f t="shared" si="9"/>
        <v>391298373.05382288</v>
      </c>
      <c r="C36" s="10">
        <f t="shared" si="1"/>
        <v>0</v>
      </c>
      <c r="D36" s="11">
        <f t="shared" si="2"/>
        <v>0</v>
      </c>
      <c r="E36" s="9">
        <f t="shared" si="6"/>
        <v>2796858.0342111103</v>
      </c>
      <c r="F36" s="9">
        <f t="shared" si="7"/>
        <v>2445614.8315863926</v>
      </c>
      <c r="G36" s="9">
        <f t="shared" si="8"/>
        <v>351243.20262471773</v>
      </c>
      <c r="H36" s="9">
        <f t="shared" si="3"/>
        <v>0</v>
      </c>
      <c r="I36" s="9">
        <f t="shared" si="0"/>
        <v>351243.20262471773</v>
      </c>
      <c r="J36" s="9">
        <f t="shared" si="4"/>
        <v>2796858.0342111103</v>
      </c>
      <c r="L36" s="9">
        <f>SUM(F333:F344)</f>
        <v>5802110.6011237931</v>
      </c>
      <c r="M36" s="9">
        <f>SUM(G333:G344)+SUM(H333:H344)</f>
        <v>27760185.809409529</v>
      </c>
      <c r="N36" s="9">
        <f t="shared" si="5"/>
        <v>33562296.410533324</v>
      </c>
    </row>
    <row r="37" spans="1:14">
      <c r="A37" s="8">
        <v>29</v>
      </c>
      <c r="B37" s="9">
        <f t="shared" si="9"/>
        <v>390947129.85119814</v>
      </c>
      <c r="C37" s="10">
        <f t="shared" si="1"/>
        <v>0</v>
      </c>
      <c r="D37" s="11">
        <f t="shared" si="2"/>
        <v>0</v>
      </c>
      <c r="E37" s="9">
        <f t="shared" si="6"/>
        <v>2796858.0342111103</v>
      </c>
      <c r="F37" s="9">
        <f t="shared" si="7"/>
        <v>2443419.5615699883</v>
      </c>
      <c r="G37" s="9">
        <f t="shared" si="8"/>
        <v>353438.47264112206</v>
      </c>
      <c r="H37" s="9">
        <f t="shared" si="3"/>
        <v>0</v>
      </c>
      <c r="I37" s="9">
        <f t="shared" si="0"/>
        <v>353438.47264112206</v>
      </c>
      <c r="J37" s="9">
        <f t="shared" si="4"/>
        <v>2796858.0342111103</v>
      </c>
      <c r="L37" s="9">
        <f>SUM(F345:F356)</f>
        <v>3647015.2320130439</v>
      </c>
      <c r="M37" s="9">
        <f>SUM(G345:G356)+SUM(H345:H356)</f>
        <v>29915281.178520285</v>
      </c>
      <c r="N37" s="9">
        <f t="shared" si="5"/>
        <v>33562296.410533331</v>
      </c>
    </row>
    <row r="38" spans="1:14">
      <c r="A38" s="8">
        <v>30</v>
      </c>
      <c r="B38" s="9">
        <f t="shared" si="9"/>
        <v>390593691.37855703</v>
      </c>
      <c r="C38" s="10">
        <f t="shared" si="1"/>
        <v>0</v>
      </c>
      <c r="D38" s="11">
        <f t="shared" si="2"/>
        <v>0</v>
      </c>
      <c r="E38" s="9">
        <f t="shared" si="6"/>
        <v>2796858.0342111103</v>
      </c>
      <c r="F38" s="9">
        <f t="shared" si="7"/>
        <v>2441210.5711159813</v>
      </c>
      <c r="G38" s="9">
        <f t="shared" si="8"/>
        <v>355647.463095129</v>
      </c>
      <c r="H38" s="9">
        <f t="shared" si="3"/>
        <v>0</v>
      </c>
      <c r="I38" s="9">
        <f t="shared" si="0"/>
        <v>355647.463095129</v>
      </c>
      <c r="J38" s="9">
        <f t="shared" si="4"/>
        <v>2796858.0342111103</v>
      </c>
      <c r="L38" s="9">
        <f>SUM(F357:F368)</f>
        <v>1324614.2086156334</v>
      </c>
      <c r="M38" s="9">
        <f>SUM(G357:G368)+SUM(H357:H368)</f>
        <v>32237682.201917686</v>
      </c>
      <c r="N38" s="9">
        <f t="shared" si="5"/>
        <v>33562296.410533316</v>
      </c>
    </row>
    <row r="39" spans="1:14">
      <c r="A39" s="8">
        <v>31</v>
      </c>
      <c r="B39" s="9">
        <f t="shared" si="9"/>
        <v>390238043.9154619</v>
      </c>
      <c r="C39" s="10">
        <f t="shared" si="1"/>
        <v>0</v>
      </c>
      <c r="D39" s="11">
        <f t="shared" si="2"/>
        <v>0</v>
      </c>
      <c r="E39" s="9">
        <f t="shared" si="6"/>
        <v>2796858.0342111103</v>
      </c>
      <c r="F39" s="9">
        <f t="shared" si="7"/>
        <v>2438987.7744716369</v>
      </c>
      <c r="G39" s="9">
        <f t="shared" si="8"/>
        <v>357870.25973947346</v>
      </c>
      <c r="H39" s="9">
        <f t="shared" si="3"/>
        <v>0</v>
      </c>
      <c r="I39" s="9">
        <f t="shared" si="0"/>
        <v>357870.25973947346</v>
      </c>
      <c r="J39" s="9">
        <f t="shared" si="4"/>
        <v>2796858.0342111103</v>
      </c>
      <c r="L39" s="9">
        <f>SUM(F369:F380)</f>
        <v>0</v>
      </c>
      <c r="M39" s="9">
        <f>SUM(G369:G380)+SUM(H369:H380)</f>
        <v>0</v>
      </c>
      <c r="N39" s="9">
        <f t="shared" si="5"/>
        <v>0</v>
      </c>
    </row>
    <row r="40" spans="1:14">
      <c r="A40" s="8">
        <v>32</v>
      </c>
      <c r="B40" s="9">
        <f t="shared" si="9"/>
        <v>389880173.65572244</v>
      </c>
      <c r="C40" s="10">
        <f t="shared" si="1"/>
        <v>0</v>
      </c>
      <c r="D40" s="11">
        <f t="shared" si="2"/>
        <v>0</v>
      </c>
      <c r="E40" s="9">
        <f t="shared" si="6"/>
        <v>2796858.0342111103</v>
      </c>
      <c r="F40" s="9">
        <f t="shared" si="7"/>
        <v>2436751.0853482652</v>
      </c>
      <c r="G40" s="9">
        <f t="shared" si="8"/>
        <v>360106.94886284508</v>
      </c>
      <c r="H40" s="9">
        <f t="shared" si="3"/>
        <v>0</v>
      </c>
      <c r="I40" s="9">
        <f t="shared" si="0"/>
        <v>360106.94886284508</v>
      </c>
      <c r="J40" s="9">
        <f t="shared" si="4"/>
        <v>2796858.0342111103</v>
      </c>
      <c r="N40" s="1"/>
    </row>
    <row r="41" spans="1:14">
      <c r="A41" s="8">
        <v>33</v>
      </c>
      <c r="B41" s="9">
        <f t="shared" si="9"/>
        <v>389520066.70685959</v>
      </c>
      <c r="C41" s="10">
        <f t="shared" si="1"/>
        <v>0</v>
      </c>
      <c r="D41" s="11">
        <f t="shared" si="2"/>
        <v>0</v>
      </c>
      <c r="E41" s="9">
        <f t="shared" si="6"/>
        <v>2796858.0342111103</v>
      </c>
      <c r="F41" s="9">
        <f t="shared" si="7"/>
        <v>2434500.4169178721</v>
      </c>
      <c r="G41" s="9">
        <f t="shared" si="8"/>
        <v>362357.61729323817</v>
      </c>
      <c r="H41" s="9">
        <f t="shared" si="3"/>
        <v>0</v>
      </c>
      <c r="I41" s="9">
        <f t="shared" si="0"/>
        <v>362357.61729323817</v>
      </c>
      <c r="J41" s="9">
        <f t="shared" si="4"/>
        <v>2796858.0342111103</v>
      </c>
      <c r="N41" s="1"/>
    </row>
    <row r="42" spans="1:14">
      <c r="A42" s="8">
        <v>34</v>
      </c>
      <c r="B42" s="9">
        <f t="shared" si="9"/>
        <v>389157709.08956635</v>
      </c>
      <c r="C42" s="10">
        <f t="shared" si="1"/>
        <v>0</v>
      </c>
      <c r="D42" s="11">
        <f t="shared" si="2"/>
        <v>0</v>
      </c>
      <c r="E42" s="9">
        <f t="shared" si="6"/>
        <v>2796858.0342111103</v>
      </c>
      <c r="F42" s="9">
        <f t="shared" si="7"/>
        <v>2432235.6818097895</v>
      </c>
      <c r="G42" s="9">
        <f t="shared" si="8"/>
        <v>364622.35240132082</v>
      </c>
      <c r="H42" s="9">
        <f t="shared" si="3"/>
        <v>0</v>
      </c>
      <c r="I42" s="9">
        <f t="shared" si="0"/>
        <v>364622.35240132082</v>
      </c>
      <c r="J42" s="9">
        <f t="shared" si="4"/>
        <v>2796858.0342111103</v>
      </c>
      <c r="N42" s="1"/>
    </row>
    <row r="43" spans="1:14">
      <c r="A43" s="8">
        <v>35</v>
      </c>
      <c r="B43" s="9">
        <f t="shared" si="9"/>
        <v>388793086.73716503</v>
      </c>
      <c r="C43" s="10">
        <f t="shared" si="1"/>
        <v>0</v>
      </c>
      <c r="D43" s="11">
        <f t="shared" si="2"/>
        <v>0</v>
      </c>
      <c r="E43" s="9">
        <f t="shared" si="6"/>
        <v>2796858.0342111103</v>
      </c>
      <c r="F43" s="9">
        <f t="shared" si="7"/>
        <v>2429956.7921072813</v>
      </c>
      <c r="G43" s="9">
        <f t="shared" si="8"/>
        <v>366901.24210382905</v>
      </c>
      <c r="H43" s="9">
        <f t="shared" si="3"/>
        <v>0</v>
      </c>
      <c r="I43" s="9">
        <f t="shared" si="0"/>
        <v>366901.24210382905</v>
      </c>
      <c r="J43" s="9">
        <f t="shared" si="4"/>
        <v>2796858.0342111103</v>
      </c>
      <c r="N43" s="1"/>
    </row>
    <row r="44" spans="1:14">
      <c r="A44" s="8">
        <v>36</v>
      </c>
      <c r="B44" s="9">
        <f t="shared" si="9"/>
        <v>388426185.49506122</v>
      </c>
      <c r="C44" s="10">
        <f t="shared" si="1"/>
        <v>0</v>
      </c>
      <c r="D44" s="11">
        <f t="shared" si="2"/>
        <v>0</v>
      </c>
      <c r="E44" s="9">
        <f t="shared" si="6"/>
        <v>2796858.0342111103</v>
      </c>
      <c r="F44" s="9">
        <f t="shared" si="7"/>
        <v>2427663.6593441325</v>
      </c>
      <c r="G44" s="9">
        <f t="shared" si="8"/>
        <v>369194.3748669778</v>
      </c>
      <c r="H44" s="9">
        <f t="shared" si="3"/>
        <v>0</v>
      </c>
      <c r="I44" s="9">
        <f t="shared" si="0"/>
        <v>369194.3748669778</v>
      </c>
      <c r="J44" s="9">
        <f t="shared" si="4"/>
        <v>2796858.0342111103</v>
      </c>
      <c r="N44" s="1"/>
    </row>
    <row r="45" spans="1:14">
      <c r="A45" s="8">
        <v>37</v>
      </c>
      <c r="B45" s="9">
        <f t="shared" si="9"/>
        <v>388056991.12019426</v>
      </c>
      <c r="C45" s="10">
        <f t="shared" si="1"/>
        <v>0</v>
      </c>
      <c r="D45" s="11">
        <f t="shared" si="2"/>
        <v>0</v>
      </c>
      <c r="E45" s="9">
        <f t="shared" si="6"/>
        <v>2796858.0342111103</v>
      </c>
      <c r="F45" s="9">
        <f t="shared" si="7"/>
        <v>2425356.1945012137</v>
      </c>
      <c r="G45" s="9">
        <f t="shared" si="8"/>
        <v>371501.83970989659</v>
      </c>
      <c r="H45" s="9">
        <f t="shared" si="3"/>
        <v>0</v>
      </c>
      <c r="I45" s="9">
        <f t="shared" si="0"/>
        <v>371501.83970989659</v>
      </c>
      <c r="J45" s="9">
        <f t="shared" si="4"/>
        <v>2796858.0342111103</v>
      </c>
      <c r="N45" s="1"/>
    </row>
    <row r="46" spans="1:14">
      <c r="A46" s="8">
        <v>38</v>
      </c>
      <c r="B46" s="9">
        <f t="shared" si="9"/>
        <v>387685489.28048438</v>
      </c>
      <c r="C46" s="10">
        <f t="shared" si="1"/>
        <v>0</v>
      </c>
      <c r="D46" s="11">
        <f t="shared" si="2"/>
        <v>0</v>
      </c>
      <c r="E46" s="9">
        <f t="shared" si="6"/>
        <v>2796858.0342111103</v>
      </c>
      <c r="F46" s="9">
        <f t="shared" si="7"/>
        <v>2423034.308003027</v>
      </c>
      <c r="G46" s="9">
        <f t="shared" si="8"/>
        <v>373823.72620808333</v>
      </c>
      <c r="H46" s="9">
        <f t="shared" si="3"/>
        <v>0</v>
      </c>
      <c r="I46" s="9">
        <f t="shared" si="0"/>
        <v>373823.72620808333</v>
      </c>
      <c r="J46" s="9">
        <f t="shared" si="4"/>
        <v>2796858.0342111103</v>
      </c>
      <c r="N46" s="1"/>
    </row>
    <row r="47" spans="1:14">
      <c r="A47" s="8">
        <v>39</v>
      </c>
      <c r="B47" s="9">
        <f t="shared" si="9"/>
        <v>387311665.55427629</v>
      </c>
      <c r="C47" s="10">
        <f t="shared" si="1"/>
        <v>0</v>
      </c>
      <c r="D47" s="11">
        <f t="shared" si="2"/>
        <v>0</v>
      </c>
      <c r="E47" s="9">
        <f t="shared" si="6"/>
        <v>2796858.0342111103</v>
      </c>
      <c r="F47" s="9">
        <f t="shared" si="7"/>
        <v>2420697.9097142266</v>
      </c>
      <c r="G47" s="9">
        <f t="shared" si="8"/>
        <v>376160.12449688371</v>
      </c>
      <c r="H47" s="9">
        <f t="shared" si="3"/>
        <v>0</v>
      </c>
      <c r="I47" s="9">
        <f t="shared" si="0"/>
        <v>376160.12449688371</v>
      </c>
      <c r="J47" s="9">
        <f t="shared" si="4"/>
        <v>2796858.0342111103</v>
      </c>
      <c r="N47" s="1"/>
    </row>
    <row r="48" spans="1:14">
      <c r="A48" s="8">
        <v>40</v>
      </c>
      <c r="B48" s="9">
        <f t="shared" si="9"/>
        <v>386935505.42977941</v>
      </c>
      <c r="C48" s="10">
        <f t="shared" si="1"/>
        <v>0</v>
      </c>
      <c r="D48" s="11">
        <f>1-(1-C48)^(1/12)</f>
        <v>0</v>
      </c>
      <c r="E48" s="9">
        <f t="shared" si="6"/>
        <v>2796858.0342111103</v>
      </c>
      <c r="F48" s="9">
        <f t="shared" si="7"/>
        <v>2418346.908936121</v>
      </c>
      <c r="G48" s="9">
        <f t="shared" si="8"/>
        <v>378511.12527498929</v>
      </c>
      <c r="H48" s="9">
        <f t="shared" si="3"/>
        <v>0</v>
      </c>
      <c r="I48" s="9">
        <f t="shared" si="0"/>
        <v>378511.12527498929</v>
      </c>
      <c r="J48" s="9">
        <f t="shared" si="4"/>
        <v>2796858.0342111103</v>
      </c>
      <c r="N48" s="1"/>
    </row>
    <row r="49" spans="1:14">
      <c r="A49" s="8">
        <v>41</v>
      </c>
      <c r="B49" s="9">
        <f t="shared" si="9"/>
        <v>386556994.30450439</v>
      </c>
      <c r="C49" s="10">
        <f t="shared" si="1"/>
        <v>0</v>
      </c>
      <c r="D49" s="11">
        <f t="shared" ref="D49:D112" si="10">1-(1-C49)^(1/12)</f>
        <v>0</v>
      </c>
      <c r="E49" s="9">
        <f t="shared" si="6"/>
        <v>2796858.0342111103</v>
      </c>
      <c r="F49" s="9">
        <f t="shared" ref="F49:F112" si="11">B49*($B$3/12)</f>
        <v>2415981.2144031525</v>
      </c>
      <c r="G49" s="9">
        <f t="shared" ref="G49:G112" si="12">E49-F49</f>
        <v>380876.81980795786</v>
      </c>
      <c r="H49" s="9">
        <f t="shared" si="3"/>
        <v>0</v>
      </c>
      <c r="I49" s="9">
        <f t="shared" si="0"/>
        <v>380876.81980795786</v>
      </c>
      <c r="J49" s="9">
        <f t="shared" si="4"/>
        <v>2796858.0342111103</v>
      </c>
      <c r="N49" s="1"/>
    </row>
    <row r="50" spans="1:14">
      <c r="A50" s="8">
        <v>42</v>
      </c>
      <c r="B50" s="9">
        <f t="shared" si="9"/>
        <v>386176117.48469645</v>
      </c>
      <c r="C50" s="10">
        <f t="shared" si="1"/>
        <v>0</v>
      </c>
      <c r="D50" s="11">
        <f t="shared" si="10"/>
        <v>0</v>
      </c>
      <c r="E50" s="9">
        <f t="shared" si="6"/>
        <v>2796858.0342111103</v>
      </c>
      <c r="F50" s="9">
        <f t="shared" si="11"/>
        <v>2413600.7342793527</v>
      </c>
      <c r="G50" s="9">
        <f t="shared" si="12"/>
        <v>383257.29993175762</v>
      </c>
      <c r="H50" s="9">
        <f t="shared" si="3"/>
        <v>0</v>
      </c>
      <c r="I50" s="9">
        <f t="shared" si="0"/>
        <v>383257.29993175762</v>
      </c>
      <c r="J50" s="9">
        <f t="shared" si="4"/>
        <v>2796858.0342111103</v>
      </c>
      <c r="N50" s="1"/>
    </row>
    <row r="51" spans="1:14">
      <c r="A51" s="8">
        <v>43</v>
      </c>
      <c r="B51" s="9">
        <f t="shared" si="9"/>
        <v>385792860.18476468</v>
      </c>
      <c r="C51" s="10">
        <f t="shared" si="1"/>
        <v>0</v>
      </c>
      <c r="D51" s="11">
        <f t="shared" si="10"/>
        <v>0</v>
      </c>
      <c r="E51" s="9">
        <f t="shared" si="6"/>
        <v>2796858.0342111103</v>
      </c>
      <c r="F51" s="9">
        <f t="shared" si="11"/>
        <v>2411205.376154779</v>
      </c>
      <c r="G51" s="9">
        <f t="shared" si="12"/>
        <v>385652.65805633133</v>
      </c>
      <c r="H51" s="9">
        <f t="shared" si="3"/>
        <v>0</v>
      </c>
      <c r="I51" s="9">
        <f t="shared" si="0"/>
        <v>385652.65805633133</v>
      </c>
      <c r="J51" s="9">
        <f t="shared" si="4"/>
        <v>2796858.0342111103</v>
      </c>
      <c r="N51" s="1"/>
    </row>
    <row r="52" spans="1:14">
      <c r="A52" s="8">
        <v>44</v>
      </c>
      <c r="B52" s="9">
        <f t="shared" si="9"/>
        <v>385407207.52670836</v>
      </c>
      <c r="C52" s="10">
        <f t="shared" si="1"/>
        <v>0</v>
      </c>
      <c r="D52" s="11">
        <f t="shared" si="10"/>
        <v>0</v>
      </c>
      <c r="E52" s="9">
        <f t="shared" si="6"/>
        <v>2796858.0342111103</v>
      </c>
      <c r="F52" s="9">
        <f t="shared" si="11"/>
        <v>2408795.047041927</v>
      </c>
      <c r="G52" s="9">
        <f t="shared" si="12"/>
        <v>388062.98716918333</v>
      </c>
      <c r="H52" s="9">
        <f t="shared" si="3"/>
        <v>0</v>
      </c>
      <c r="I52" s="9">
        <f t="shared" si="0"/>
        <v>388062.98716918333</v>
      </c>
      <c r="J52" s="9">
        <f t="shared" si="4"/>
        <v>2796858.0342111103</v>
      </c>
      <c r="N52" s="1"/>
    </row>
    <row r="53" spans="1:14">
      <c r="A53" s="8">
        <v>45</v>
      </c>
      <c r="B53" s="9">
        <f t="shared" si="9"/>
        <v>385019144.53953916</v>
      </c>
      <c r="C53" s="10">
        <f t="shared" si="1"/>
        <v>0</v>
      </c>
      <c r="D53" s="11">
        <f t="shared" si="10"/>
        <v>0</v>
      </c>
      <c r="E53" s="9">
        <f t="shared" si="6"/>
        <v>2796858.0342111103</v>
      </c>
      <c r="F53" s="9">
        <f t="shared" si="11"/>
        <v>2406369.6533721196</v>
      </c>
      <c r="G53" s="9">
        <f t="shared" si="12"/>
        <v>390488.38083899068</v>
      </c>
      <c r="H53" s="9">
        <f t="shared" si="3"/>
        <v>0</v>
      </c>
      <c r="I53" s="9">
        <f t="shared" si="0"/>
        <v>390488.38083899068</v>
      </c>
      <c r="J53" s="9">
        <f t="shared" si="4"/>
        <v>2796858.0342111103</v>
      </c>
      <c r="N53" s="1"/>
    </row>
    <row r="54" spans="1:14">
      <c r="A54" s="8">
        <v>46</v>
      </c>
      <c r="B54" s="9">
        <f t="shared" si="9"/>
        <v>384628656.15870017</v>
      </c>
      <c r="C54" s="10">
        <f t="shared" si="1"/>
        <v>0</v>
      </c>
      <c r="D54" s="11">
        <f t="shared" si="10"/>
        <v>0</v>
      </c>
      <c r="E54" s="9">
        <f t="shared" si="6"/>
        <v>2796858.0342111103</v>
      </c>
      <c r="F54" s="9">
        <f t="shared" si="11"/>
        <v>2403929.1009918759</v>
      </c>
      <c r="G54" s="9">
        <f t="shared" si="12"/>
        <v>392928.93321923446</v>
      </c>
      <c r="H54" s="9">
        <f t="shared" si="3"/>
        <v>0</v>
      </c>
      <c r="I54" s="9">
        <f t="shared" si="0"/>
        <v>392928.93321923446</v>
      </c>
      <c r="J54" s="9">
        <f t="shared" si="4"/>
        <v>2796858.0342111103</v>
      </c>
      <c r="N54" s="1"/>
    </row>
    <row r="55" spans="1:14">
      <c r="A55" s="8">
        <v>47</v>
      </c>
      <c r="B55" s="9">
        <f t="shared" si="9"/>
        <v>384235727.22548091</v>
      </c>
      <c r="C55" s="10">
        <f t="shared" si="1"/>
        <v>0</v>
      </c>
      <c r="D55" s="11">
        <f t="shared" si="10"/>
        <v>0</v>
      </c>
      <c r="E55" s="9">
        <f t="shared" si="6"/>
        <v>2796858.0342111103</v>
      </c>
      <c r="F55" s="9">
        <f t="shared" si="11"/>
        <v>2401473.2951592556</v>
      </c>
      <c r="G55" s="9">
        <f t="shared" si="12"/>
        <v>395384.7390518547</v>
      </c>
      <c r="H55" s="9">
        <f t="shared" si="3"/>
        <v>0</v>
      </c>
      <c r="I55" s="9">
        <f t="shared" si="0"/>
        <v>395384.7390518547</v>
      </c>
      <c r="J55" s="9">
        <f t="shared" si="4"/>
        <v>2796858.0342111103</v>
      </c>
      <c r="N55" s="1"/>
    </row>
    <row r="56" spans="1:14">
      <c r="A56" s="8">
        <v>48</v>
      </c>
      <c r="B56" s="9">
        <f t="shared" si="9"/>
        <v>383840342.48642904</v>
      </c>
      <c r="C56" s="10">
        <f t="shared" si="1"/>
        <v>0</v>
      </c>
      <c r="D56" s="11">
        <f t="shared" si="10"/>
        <v>0</v>
      </c>
      <c r="E56" s="9">
        <f t="shared" si="6"/>
        <v>2796858.0342111103</v>
      </c>
      <c r="F56" s="9">
        <f t="shared" si="11"/>
        <v>2399002.1405401812</v>
      </c>
      <c r="G56" s="9">
        <f t="shared" si="12"/>
        <v>397855.89367092913</v>
      </c>
      <c r="H56" s="9">
        <f t="shared" si="3"/>
        <v>0</v>
      </c>
      <c r="I56" s="9">
        <f t="shared" si="0"/>
        <v>397855.89367092913</v>
      </c>
      <c r="J56" s="9">
        <f t="shared" si="4"/>
        <v>2796858.0342111103</v>
      </c>
      <c r="N56" s="1"/>
    </row>
    <row r="57" spans="1:14">
      <c r="A57" s="8">
        <v>49</v>
      </c>
      <c r="B57" s="9">
        <f t="shared" si="9"/>
        <v>383442486.59275812</v>
      </c>
      <c r="C57" s="10">
        <f t="shared" si="1"/>
        <v>0</v>
      </c>
      <c r="D57" s="11">
        <f t="shared" si="10"/>
        <v>0</v>
      </c>
      <c r="E57" s="9">
        <f t="shared" si="6"/>
        <v>2796858.0342111103</v>
      </c>
      <c r="F57" s="9">
        <f t="shared" si="11"/>
        <v>2396515.541204738</v>
      </c>
      <c r="G57" s="9">
        <f t="shared" si="12"/>
        <v>400342.49300637236</v>
      </c>
      <c r="H57" s="9">
        <f t="shared" si="3"/>
        <v>0</v>
      </c>
      <c r="I57" s="9">
        <f t="shared" si="0"/>
        <v>400342.49300637236</v>
      </c>
      <c r="J57" s="9">
        <f t="shared" si="4"/>
        <v>2796858.0342111103</v>
      </c>
      <c r="N57" s="1"/>
    </row>
    <row r="58" spans="1:14">
      <c r="A58" s="8">
        <v>50</v>
      </c>
      <c r="B58" s="9">
        <f t="shared" si="9"/>
        <v>383042144.09975177</v>
      </c>
      <c r="C58" s="10">
        <f t="shared" si="1"/>
        <v>0</v>
      </c>
      <c r="D58" s="11">
        <f t="shared" si="10"/>
        <v>0</v>
      </c>
      <c r="E58" s="9">
        <f t="shared" si="6"/>
        <v>2796858.0342111103</v>
      </c>
      <c r="F58" s="9">
        <f t="shared" si="11"/>
        <v>2394013.4006234482</v>
      </c>
      <c r="G58" s="9">
        <f t="shared" si="12"/>
        <v>402844.63358766213</v>
      </c>
      <c r="H58" s="9">
        <f t="shared" si="3"/>
        <v>0</v>
      </c>
      <c r="I58" s="9">
        <f t="shared" si="0"/>
        <v>402844.63358766213</v>
      </c>
      <c r="J58" s="9">
        <f t="shared" si="4"/>
        <v>2796858.0342111103</v>
      </c>
      <c r="N58" s="1"/>
    </row>
    <row r="59" spans="1:14">
      <c r="A59" s="8">
        <v>51</v>
      </c>
      <c r="B59" s="9">
        <f t="shared" si="9"/>
        <v>382639299.46616411</v>
      </c>
      <c r="C59" s="10">
        <f t="shared" si="1"/>
        <v>0</v>
      </c>
      <c r="D59" s="11">
        <f t="shared" si="10"/>
        <v>0</v>
      </c>
      <c r="E59" s="9">
        <f t="shared" si="6"/>
        <v>2796858.0342111103</v>
      </c>
      <c r="F59" s="9">
        <f t="shared" si="11"/>
        <v>2391495.6216635257</v>
      </c>
      <c r="G59" s="9">
        <f t="shared" si="12"/>
        <v>405362.41254758462</v>
      </c>
      <c r="H59" s="9">
        <f t="shared" si="3"/>
        <v>0</v>
      </c>
      <c r="I59" s="9">
        <f t="shared" si="0"/>
        <v>405362.41254758462</v>
      </c>
      <c r="J59" s="9">
        <f t="shared" si="4"/>
        <v>2796858.0342111103</v>
      </c>
      <c r="N59" s="1"/>
    </row>
    <row r="60" spans="1:14">
      <c r="A60" s="8">
        <v>52</v>
      </c>
      <c r="B60" s="9">
        <f t="shared" si="9"/>
        <v>382233937.05361652</v>
      </c>
      <c r="C60" s="10">
        <f t="shared" si="1"/>
        <v>0</v>
      </c>
      <c r="D60" s="11">
        <f t="shared" si="10"/>
        <v>0</v>
      </c>
      <c r="E60" s="9">
        <f t="shared" si="6"/>
        <v>2796858.0342111103</v>
      </c>
      <c r="F60" s="9">
        <f t="shared" si="11"/>
        <v>2388962.1065851031</v>
      </c>
      <c r="G60" s="9">
        <f t="shared" si="12"/>
        <v>407895.92762600724</v>
      </c>
      <c r="H60" s="9">
        <f t="shared" si="3"/>
        <v>0</v>
      </c>
      <c r="I60" s="9">
        <f t="shared" si="0"/>
        <v>407895.92762600724</v>
      </c>
      <c r="J60" s="9">
        <f t="shared" si="4"/>
        <v>2796858.0342111103</v>
      </c>
      <c r="N60" s="1"/>
    </row>
    <row r="61" spans="1:14">
      <c r="A61" s="8">
        <v>53</v>
      </c>
      <c r="B61" s="9">
        <f t="shared" si="9"/>
        <v>381826041.12599051</v>
      </c>
      <c r="C61" s="10">
        <f t="shared" si="1"/>
        <v>0</v>
      </c>
      <c r="D61" s="11">
        <f t="shared" si="10"/>
        <v>0</v>
      </c>
      <c r="E61" s="9">
        <f t="shared" si="6"/>
        <v>2796858.0342111103</v>
      </c>
      <c r="F61" s="9">
        <f t="shared" si="11"/>
        <v>2386412.7570374403</v>
      </c>
      <c r="G61" s="9">
        <f t="shared" si="12"/>
        <v>410445.27717367001</v>
      </c>
      <c r="H61" s="9">
        <f t="shared" si="3"/>
        <v>0</v>
      </c>
      <c r="I61" s="9">
        <f t="shared" si="0"/>
        <v>410445.27717367001</v>
      </c>
      <c r="J61" s="9">
        <f t="shared" si="4"/>
        <v>2796858.0342111103</v>
      </c>
      <c r="N61" s="1"/>
    </row>
    <row r="62" spans="1:14">
      <c r="A62" s="8">
        <v>54</v>
      </c>
      <c r="B62" s="9">
        <f t="shared" si="9"/>
        <v>381415595.84881681</v>
      </c>
      <c r="C62" s="10">
        <f t="shared" si="1"/>
        <v>0</v>
      </c>
      <c r="D62" s="11">
        <f t="shared" si="10"/>
        <v>0</v>
      </c>
      <c r="E62" s="9">
        <f t="shared" si="6"/>
        <v>2796858.0342111103</v>
      </c>
      <c r="F62" s="9">
        <f t="shared" si="11"/>
        <v>2383847.4740551049</v>
      </c>
      <c r="G62" s="9">
        <f t="shared" si="12"/>
        <v>413010.56015600543</v>
      </c>
      <c r="H62" s="9">
        <f t="shared" si="3"/>
        <v>0</v>
      </c>
      <c r="I62" s="9">
        <f t="shared" si="0"/>
        <v>413010.56015600543</v>
      </c>
      <c r="J62" s="9">
        <f t="shared" si="4"/>
        <v>2796858.0342111103</v>
      </c>
      <c r="N62" s="1"/>
    </row>
    <row r="63" spans="1:14">
      <c r="A63" s="8">
        <v>55</v>
      </c>
      <c r="B63" s="9">
        <f t="shared" si="9"/>
        <v>381002585.28866082</v>
      </c>
      <c r="C63" s="10">
        <f t="shared" si="1"/>
        <v>0</v>
      </c>
      <c r="D63" s="11">
        <f t="shared" si="10"/>
        <v>0</v>
      </c>
      <c r="E63" s="9">
        <f t="shared" si="6"/>
        <v>2796858.0342111103</v>
      </c>
      <c r="F63" s="9">
        <f t="shared" si="11"/>
        <v>2381266.1580541302</v>
      </c>
      <c r="G63" s="9">
        <f t="shared" si="12"/>
        <v>415591.87615698017</v>
      </c>
      <c r="H63" s="9">
        <f t="shared" si="3"/>
        <v>0</v>
      </c>
      <c r="I63" s="9">
        <f t="shared" si="0"/>
        <v>415591.87615698017</v>
      </c>
      <c r="J63" s="9">
        <f t="shared" si="4"/>
        <v>2796858.0342111103</v>
      </c>
      <c r="N63" s="1"/>
    </row>
    <row r="64" spans="1:14">
      <c r="A64" s="8">
        <v>56</v>
      </c>
      <c r="B64" s="9">
        <f t="shared" si="9"/>
        <v>380586993.41250384</v>
      </c>
      <c r="C64" s="10">
        <f t="shared" si="1"/>
        <v>0</v>
      </c>
      <c r="D64" s="11">
        <f t="shared" si="10"/>
        <v>0</v>
      </c>
      <c r="E64" s="9">
        <f t="shared" si="6"/>
        <v>2796858.0342111103</v>
      </c>
      <c r="F64" s="9">
        <f t="shared" si="11"/>
        <v>2378668.7088281489</v>
      </c>
      <c r="G64" s="9">
        <f t="shared" si="12"/>
        <v>418189.32538296143</v>
      </c>
      <c r="H64" s="9">
        <f t="shared" si="3"/>
        <v>0</v>
      </c>
      <c r="I64" s="9">
        <f t="shared" si="0"/>
        <v>418189.32538296143</v>
      </c>
      <c r="J64" s="9">
        <f t="shared" si="4"/>
        <v>2796858.0342111103</v>
      </c>
      <c r="N64" s="1"/>
    </row>
    <row r="65" spans="1:14">
      <c r="A65" s="8">
        <v>57</v>
      </c>
      <c r="B65" s="9">
        <f t="shared" si="9"/>
        <v>380168804.08712089</v>
      </c>
      <c r="C65" s="10">
        <f t="shared" si="1"/>
        <v>0</v>
      </c>
      <c r="D65" s="11">
        <f t="shared" si="10"/>
        <v>0</v>
      </c>
      <c r="E65" s="9">
        <f t="shared" si="6"/>
        <v>2796858.0342111103</v>
      </c>
      <c r="F65" s="9">
        <f t="shared" si="11"/>
        <v>2376055.0255445056</v>
      </c>
      <c r="G65" s="9">
        <f t="shared" si="12"/>
        <v>420803.00866660476</v>
      </c>
      <c r="H65" s="9">
        <f t="shared" si="3"/>
        <v>0</v>
      </c>
      <c r="I65" s="9">
        <f t="shared" si="0"/>
        <v>420803.00866660476</v>
      </c>
      <c r="J65" s="9">
        <f t="shared" si="4"/>
        <v>2796858.0342111103</v>
      </c>
      <c r="N65" s="1"/>
    </row>
    <row r="66" spans="1:14">
      <c r="A66" s="8">
        <v>58</v>
      </c>
      <c r="B66" s="9">
        <f t="shared" si="9"/>
        <v>379748001.07845426</v>
      </c>
      <c r="C66" s="10">
        <f t="shared" si="1"/>
        <v>0</v>
      </c>
      <c r="D66" s="11">
        <f t="shared" si="10"/>
        <v>0</v>
      </c>
      <c r="E66" s="9">
        <f t="shared" si="6"/>
        <v>2796858.0342111103</v>
      </c>
      <c r="F66" s="9">
        <f t="shared" si="11"/>
        <v>2373425.0067403391</v>
      </c>
      <c r="G66" s="9">
        <f t="shared" si="12"/>
        <v>423433.02747077122</v>
      </c>
      <c r="H66" s="9">
        <f t="shared" si="3"/>
        <v>0</v>
      </c>
      <c r="I66" s="9">
        <f t="shared" si="0"/>
        <v>423433.02747077122</v>
      </c>
      <c r="J66" s="9">
        <f t="shared" si="4"/>
        <v>2796858.0342111103</v>
      </c>
      <c r="N66" s="1"/>
    </row>
    <row r="67" spans="1:14">
      <c r="A67" s="8">
        <v>59</v>
      </c>
      <c r="B67" s="9">
        <f t="shared" si="9"/>
        <v>379324568.05098349</v>
      </c>
      <c r="C67" s="10">
        <f t="shared" si="1"/>
        <v>0</v>
      </c>
      <c r="D67" s="11">
        <f t="shared" si="10"/>
        <v>0</v>
      </c>
      <c r="E67" s="9">
        <f t="shared" si="6"/>
        <v>2796858.0342111103</v>
      </c>
      <c r="F67" s="9">
        <f t="shared" si="11"/>
        <v>2370778.5503186467</v>
      </c>
      <c r="G67" s="9">
        <f t="shared" si="12"/>
        <v>426079.48389246361</v>
      </c>
      <c r="H67" s="9">
        <f t="shared" si="3"/>
        <v>0</v>
      </c>
      <c r="I67" s="9">
        <f t="shared" si="0"/>
        <v>426079.48389246361</v>
      </c>
      <c r="J67" s="9">
        <f t="shared" si="4"/>
        <v>2796858.0342111103</v>
      </c>
      <c r="N67" s="1"/>
    </row>
    <row r="68" spans="1:14">
      <c r="A68" s="8">
        <v>60</v>
      </c>
      <c r="B68" s="9">
        <f t="shared" si="9"/>
        <v>378898488.56709105</v>
      </c>
      <c r="C68" s="10">
        <f t="shared" si="1"/>
        <v>0</v>
      </c>
      <c r="D68" s="11">
        <f t="shared" si="10"/>
        <v>0</v>
      </c>
      <c r="E68" s="9">
        <f t="shared" si="6"/>
        <v>2796858.0342111103</v>
      </c>
      <c r="F68" s="9">
        <f t="shared" si="11"/>
        <v>2368115.5535443188</v>
      </c>
      <c r="G68" s="9">
        <f t="shared" si="12"/>
        <v>428742.48066679155</v>
      </c>
      <c r="H68" s="9">
        <f t="shared" si="3"/>
        <v>0</v>
      </c>
      <c r="I68" s="9">
        <f t="shared" si="0"/>
        <v>428742.48066679155</v>
      </c>
      <c r="J68" s="9">
        <f t="shared" si="4"/>
        <v>2796858.0342111103</v>
      </c>
      <c r="N68" s="1"/>
    </row>
    <row r="69" spans="1:14">
      <c r="A69" s="8">
        <v>61</v>
      </c>
      <c r="B69" s="9">
        <f t="shared" si="9"/>
        <v>378469746.08642423</v>
      </c>
      <c r="C69" s="10">
        <f t="shared" si="1"/>
        <v>0</v>
      </c>
      <c r="D69" s="11">
        <f t="shared" si="10"/>
        <v>0</v>
      </c>
      <c r="E69" s="9">
        <f t="shared" si="6"/>
        <v>2796858.0342111103</v>
      </c>
      <c r="F69" s="9">
        <f t="shared" si="11"/>
        <v>2365435.9130401514</v>
      </c>
      <c r="G69" s="9">
        <f t="shared" si="12"/>
        <v>431422.12117095897</v>
      </c>
      <c r="H69" s="9">
        <f t="shared" si="3"/>
        <v>0</v>
      </c>
      <c r="I69" s="9">
        <f t="shared" si="0"/>
        <v>431422.12117095897</v>
      </c>
      <c r="J69" s="9">
        <f t="shared" si="4"/>
        <v>2796858.0342111103</v>
      </c>
      <c r="N69" s="1"/>
    </row>
    <row r="70" spans="1:14">
      <c r="A70" s="8">
        <v>62</v>
      </c>
      <c r="B70" s="9">
        <f t="shared" si="9"/>
        <v>378038323.96525329</v>
      </c>
      <c r="C70" s="10">
        <f t="shared" si="1"/>
        <v>0</v>
      </c>
      <c r="D70" s="11">
        <f t="shared" si="10"/>
        <v>0</v>
      </c>
      <c r="E70" s="9">
        <f t="shared" si="6"/>
        <v>2796858.0342111103</v>
      </c>
      <c r="F70" s="9">
        <f t="shared" si="11"/>
        <v>2362739.5247828327</v>
      </c>
      <c r="G70" s="9">
        <f t="shared" si="12"/>
        <v>434118.50942827761</v>
      </c>
      <c r="H70" s="9">
        <f t="shared" si="3"/>
        <v>0</v>
      </c>
      <c r="I70" s="9">
        <f t="shared" si="0"/>
        <v>434118.50942827761</v>
      </c>
      <c r="J70" s="9">
        <f t="shared" si="4"/>
        <v>2796858.0342111103</v>
      </c>
      <c r="N70" s="1"/>
    </row>
    <row r="71" spans="1:14">
      <c r="A71" s="8">
        <v>63</v>
      </c>
      <c r="B71" s="9">
        <f t="shared" si="9"/>
        <v>377604205.45582503</v>
      </c>
      <c r="C71" s="10">
        <f t="shared" si="1"/>
        <v>0</v>
      </c>
      <c r="D71" s="11">
        <f t="shared" si="10"/>
        <v>0</v>
      </c>
      <c r="E71" s="9">
        <f t="shared" si="6"/>
        <v>2796858.0342111103</v>
      </c>
      <c r="F71" s="9">
        <f t="shared" si="11"/>
        <v>2360026.2840989064</v>
      </c>
      <c r="G71" s="9">
        <f t="shared" si="12"/>
        <v>436831.75011220388</v>
      </c>
      <c r="H71" s="9">
        <f t="shared" si="3"/>
        <v>0</v>
      </c>
      <c r="I71" s="9">
        <f t="shared" si="0"/>
        <v>436831.75011220388</v>
      </c>
      <c r="J71" s="9">
        <f t="shared" si="4"/>
        <v>2796858.0342111103</v>
      </c>
      <c r="N71" s="1"/>
    </row>
    <row r="72" spans="1:14">
      <c r="A72" s="8">
        <v>64</v>
      </c>
      <c r="B72" s="9">
        <f t="shared" si="9"/>
        <v>377167373.70571285</v>
      </c>
      <c r="C72" s="10">
        <f t="shared" si="1"/>
        <v>0</v>
      </c>
      <c r="D72" s="11">
        <f t="shared" si="10"/>
        <v>0</v>
      </c>
      <c r="E72" s="9">
        <f t="shared" si="6"/>
        <v>2796858.0342111103</v>
      </c>
      <c r="F72" s="9">
        <f t="shared" si="11"/>
        <v>2357296.0856607053</v>
      </c>
      <c r="G72" s="9">
        <f t="shared" si="12"/>
        <v>439561.94855040498</v>
      </c>
      <c r="H72" s="9">
        <f t="shared" si="3"/>
        <v>0</v>
      </c>
      <c r="I72" s="9">
        <f t="shared" si="0"/>
        <v>439561.94855040498</v>
      </c>
      <c r="J72" s="9">
        <f t="shared" si="4"/>
        <v>2796858.0342111103</v>
      </c>
      <c r="N72" s="1"/>
    </row>
    <row r="73" spans="1:14">
      <c r="A73" s="8">
        <v>65</v>
      </c>
      <c r="B73" s="9">
        <f t="shared" si="9"/>
        <v>376727811.75716245</v>
      </c>
      <c r="C73" s="10">
        <f t="shared" si="1"/>
        <v>0</v>
      </c>
      <c r="D73" s="11">
        <f t="shared" si="10"/>
        <v>0</v>
      </c>
      <c r="E73" s="9">
        <f t="shared" si="6"/>
        <v>2796858.0342111103</v>
      </c>
      <c r="F73" s="9">
        <f t="shared" si="11"/>
        <v>2354548.8234822652</v>
      </c>
      <c r="G73" s="9">
        <f t="shared" si="12"/>
        <v>442309.21072884509</v>
      </c>
      <c r="H73" s="9">
        <f t="shared" si="3"/>
        <v>0</v>
      </c>
      <c r="I73" s="9">
        <f t="shared" ref="I73:I136" si="13">H73+G73</f>
        <v>442309.21072884509</v>
      </c>
      <c r="J73" s="9">
        <f t="shared" ref="J73:J136" si="14">F73+G73+H73</f>
        <v>2796858.0342111103</v>
      </c>
      <c r="N73" s="1"/>
    </row>
    <row r="74" spans="1:14">
      <c r="A74" s="8">
        <v>66</v>
      </c>
      <c r="B74" s="9">
        <f t="shared" si="9"/>
        <v>376285502.54643363</v>
      </c>
      <c r="C74" s="10">
        <f t="shared" ref="C74:C137" si="15">IF(A74&lt;$D$2,($B$2/100)*($C$2*(A74/$D$2)),($B$2/100)*$C$2)</f>
        <v>0</v>
      </c>
      <c r="D74" s="11">
        <f t="shared" si="10"/>
        <v>0</v>
      </c>
      <c r="E74" s="9">
        <f t="shared" si="6"/>
        <v>2796858.0342111103</v>
      </c>
      <c r="F74" s="9">
        <f t="shared" si="11"/>
        <v>2351784.3909152099</v>
      </c>
      <c r="G74" s="9">
        <f t="shared" si="12"/>
        <v>445073.64329590043</v>
      </c>
      <c r="H74" s="9">
        <f t="shared" ref="H74:H137" si="16">IF(B74-G74&gt;0,D74*(B74-G74),0)</f>
        <v>0</v>
      </c>
      <c r="I74" s="9">
        <f t="shared" si="13"/>
        <v>445073.64329590043</v>
      </c>
      <c r="J74" s="9">
        <f t="shared" si="14"/>
        <v>2796858.0342111103</v>
      </c>
      <c r="N74" s="1"/>
    </row>
    <row r="75" spans="1:14">
      <c r="A75" s="8">
        <v>67</v>
      </c>
      <c r="B75" s="9">
        <f t="shared" ref="B75:B138" si="17">IF(B74-I74&gt;0,B74-I74,0)</f>
        <v>375840428.90313774</v>
      </c>
      <c r="C75" s="10">
        <f t="shared" si="15"/>
        <v>0</v>
      </c>
      <c r="D75" s="11">
        <f t="shared" si="10"/>
        <v>0</v>
      </c>
      <c r="E75" s="9">
        <f t="shared" ref="E75:E138" si="18">IF(H74&gt;0,ABS(PMT($B$3/12,$A$368-A74,B75,0,0)),ABS(PMT($B$3/12,$A$368,$B$9,0,0)))</f>
        <v>2796858.0342111103</v>
      </c>
      <c r="F75" s="9">
        <f t="shared" si="11"/>
        <v>2349002.6806446109</v>
      </c>
      <c r="G75" s="9">
        <f t="shared" si="12"/>
        <v>447855.35356649943</v>
      </c>
      <c r="H75" s="9">
        <f t="shared" si="16"/>
        <v>0</v>
      </c>
      <c r="I75" s="9">
        <f t="shared" si="13"/>
        <v>447855.35356649943</v>
      </c>
      <c r="J75" s="9">
        <f t="shared" si="14"/>
        <v>2796858.0342111103</v>
      </c>
      <c r="N75" s="1"/>
    </row>
    <row r="76" spans="1:14">
      <c r="A76" s="8">
        <v>68</v>
      </c>
      <c r="B76" s="9">
        <f t="shared" si="17"/>
        <v>375392573.54957122</v>
      </c>
      <c r="C76" s="10">
        <f t="shared" si="15"/>
        <v>0</v>
      </c>
      <c r="D76" s="11">
        <f t="shared" si="10"/>
        <v>0</v>
      </c>
      <c r="E76" s="9">
        <f t="shared" si="18"/>
        <v>2796858.0342111103</v>
      </c>
      <c r="F76" s="9">
        <f t="shared" si="11"/>
        <v>2346203.5846848199</v>
      </c>
      <c r="G76" s="9">
        <f t="shared" si="12"/>
        <v>450654.44952629041</v>
      </c>
      <c r="H76" s="9">
        <f t="shared" si="16"/>
        <v>0</v>
      </c>
      <c r="I76" s="9">
        <f t="shared" si="13"/>
        <v>450654.44952629041</v>
      </c>
      <c r="J76" s="9">
        <f t="shared" si="14"/>
        <v>2796858.0342111103</v>
      </c>
      <c r="N76" s="1"/>
    </row>
    <row r="77" spans="1:14">
      <c r="A77" s="8">
        <v>69</v>
      </c>
      <c r="B77" s="9">
        <f t="shared" si="17"/>
        <v>374941919.10004491</v>
      </c>
      <c r="C77" s="10">
        <f t="shared" si="15"/>
        <v>0</v>
      </c>
      <c r="D77" s="11">
        <f t="shared" si="10"/>
        <v>0</v>
      </c>
      <c r="E77" s="9">
        <f t="shared" si="18"/>
        <v>2796858.0342111103</v>
      </c>
      <c r="F77" s="9">
        <f t="shared" si="11"/>
        <v>2343386.9943752806</v>
      </c>
      <c r="G77" s="9">
        <f t="shared" si="12"/>
        <v>453471.03983582975</v>
      </c>
      <c r="H77" s="9">
        <f t="shared" si="16"/>
        <v>0</v>
      </c>
      <c r="I77" s="9">
        <f t="shared" si="13"/>
        <v>453471.03983582975</v>
      </c>
      <c r="J77" s="9">
        <f t="shared" si="14"/>
        <v>2796858.0342111103</v>
      </c>
      <c r="N77" s="1"/>
    </row>
    <row r="78" spans="1:14">
      <c r="A78" s="8">
        <v>70</v>
      </c>
      <c r="B78" s="9">
        <f t="shared" si="17"/>
        <v>374488448.0602091</v>
      </c>
      <c r="C78" s="10">
        <f t="shared" si="15"/>
        <v>0</v>
      </c>
      <c r="D78" s="11">
        <f t="shared" si="10"/>
        <v>0</v>
      </c>
      <c r="E78" s="9">
        <f t="shared" si="18"/>
        <v>2796858.0342111103</v>
      </c>
      <c r="F78" s="9">
        <f t="shared" si="11"/>
        <v>2340552.8003763068</v>
      </c>
      <c r="G78" s="9">
        <f t="shared" si="12"/>
        <v>456305.23383480357</v>
      </c>
      <c r="H78" s="9">
        <f t="shared" si="16"/>
        <v>0</v>
      </c>
      <c r="I78" s="9">
        <f t="shared" si="13"/>
        <v>456305.23383480357</v>
      </c>
      <c r="J78" s="9">
        <f t="shared" si="14"/>
        <v>2796858.0342111103</v>
      </c>
      <c r="N78" s="1"/>
    </row>
    <row r="79" spans="1:14">
      <c r="A79" s="8">
        <v>71</v>
      </c>
      <c r="B79" s="9">
        <f t="shared" si="17"/>
        <v>374032142.82637429</v>
      </c>
      <c r="C79" s="10">
        <f t="shared" si="15"/>
        <v>0</v>
      </c>
      <c r="D79" s="11">
        <f t="shared" si="10"/>
        <v>0</v>
      </c>
      <c r="E79" s="9">
        <f t="shared" si="18"/>
        <v>2796858.0342111103</v>
      </c>
      <c r="F79" s="9">
        <f t="shared" si="11"/>
        <v>2337700.892664839</v>
      </c>
      <c r="G79" s="9">
        <f t="shared" si="12"/>
        <v>459157.14154627128</v>
      </c>
      <c r="H79" s="9">
        <f t="shared" si="16"/>
        <v>0</v>
      </c>
      <c r="I79" s="9">
        <f t="shared" si="13"/>
        <v>459157.14154627128</v>
      </c>
      <c r="J79" s="9">
        <f t="shared" si="14"/>
        <v>2796858.0342111103</v>
      </c>
      <c r="N79" s="1"/>
    </row>
    <row r="80" spans="1:14">
      <c r="A80" s="8">
        <v>72</v>
      </c>
      <c r="B80" s="9">
        <f t="shared" si="17"/>
        <v>373572985.68482804</v>
      </c>
      <c r="C80" s="10">
        <f t="shared" si="15"/>
        <v>0</v>
      </c>
      <c r="D80" s="11">
        <f t="shared" si="10"/>
        <v>0</v>
      </c>
      <c r="E80" s="9">
        <f t="shared" si="18"/>
        <v>2796858.0342111103</v>
      </c>
      <c r="F80" s="9">
        <f t="shared" si="11"/>
        <v>2334831.1605301751</v>
      </c>
      <c r="G80" s="9">
        <f t="shared" si="12"/>
        <v>462026.87368093524</v>
      </c>
      <c r="H80" s="9">
        <f t="shared" si="16"/>
        <v>0</v>
      </c>
      <c r="I80" s="9">
        <f t="shared" si="13"/>
        <v>462026.87368093524</v>
      </c>
      <c r="J80" s="9">
        <f t="shared" si="14"/>
        <v>2796858.0342111103</v>
      </c>
      <c r="N80" s="1"/>
    </row>
    <row r="81" spans="1:14">
      <c r="A81" s="8">
        <v>73</v>
      </c>
      <c r="B81" s="9">
        <f t="shared" si="17"/>
        <v>373110958.81114709</v>
      </c>
      <c r="C81" s="10">
        <f t="shared" si="15"/>
        <v>0</v>
      </c>
      <c r="D81" s="11">
        <f t="shared" si="10"/>
        <v>0</v>
      </c>
      <c r="E81" s="9">
        <f t="shared" si="18"/>
        <v>2796858.0342111103</v>
      </c>
      <c r="F81" s="9">
        <f t="shared" si="11"/>
        <v>2331943.4925696691</v>
      </c>
      <c r="G81" s="9">
        <f t="shared" si="12"/>
        <v>464914.54164144117</v>
      </c>
      <c r="H81" s="9">
        <f t="shared" si="16"/>
        <v>0</v>
      </c>
      <c r="I81" s="9">
        <f t="shared" si="13"/>
        <v>464914.54164144117</v>
      </c>
      <c r="J81" s="9">
        <f t="shared" si="14"/>
        <v>2796858.0342111103</v>
      </c>
      <c r="N81" s="1"/>
    </row>
    <row r="82" spans="1:14">
      <c r="A82" s="8">
        <v>74</v>
      </c>
      <c r="B82" s="9">
        <f t="shared" si="17"/>
        <v>372646044.26950568</v>
      </c>
      <c r="C82" s="10">
        <f t="shared" si="15"/>
        <v>0</v>
      </c>
      <c r="D82" s="11">
        <f t="shared" si="10"/>
        <v>0</v>
      </c>
      <c r="E82" s="9">
        <f t="shared" si="18"/>
        <v>2796858.0342111103</v>
      </c>
      <c r="F82" s="9">
        <f t="shared" si="11"/>
        <v>2329037.7766844104</v>
      </c>
      <c r="G82" s="9">
        <f t="shared" si="12"/>
        <v>467820.25752669992</v>
      </c>
      <c r="H82" s="9">
        <f t="shared" si="16"/>
        <v>0</v>
      </c>
      <c r="I82" s="9">
        <f t="shared" si="13"/>
        <v>467820.25752669992</v>
      </c>
      <c r="J82" s="9">
        <f t="shared" si="14"/>
        <v>2796858.0342111103</v>
      </c>
      <c r="N82" s="1"/>
    </row>
    <row r="83" spans="1:14">
      <c r="A83" s="8">
        <v>75</v>
      </c>
      <c r="B83" s="9">
        <f t="shared" si="17"/>
        <v>372178224.01197898</v>
      </c>
      <c r="C83" s="10">
        <f t="shared" si="15"/>
        <v>0</v>
      </c>
      <c r="D83" s="11">
        <f t="shared" si="10"/>
        <v>0</v>
      </c>
      <c r="E83" s="9">
        <f t="shared" si="18"/>
        <v>2796858.0342111103</v>
      </c>
      <c r="F83" s="9">
        <f t="shared" si="11"/>
        <v>2326113.9000748685</v>
      </c>
      <c r="G83" s="9">
        <f t="shared" si="12"/>
        <v>470744.13413624186</v>
      </c>
      <c r="H83" s="9">
        <f t="shared" si="16"/>
        <v>0</v>
      </c>
      <c r="I83" s="9">
        <f t="shared" si="13"/>
        <v>470744.13413624186</v>
      </c>
      <c r="J83" s="9">
        <f t="shared" si="14"/>
        <v>2796858.0342111103</v>
      </c>
      <c r="N83" s="1"/>
    </row>
    <row r="84" spans="1:14">
      <c r="A84" s="8">
        <v>76</v>
      </c>
      <c r="B84" s="9">
        <f t="shared" si="17"/>
        <v>371707479.87784272</v>
      </c>
      <c r="C84" s="10">
        <f t="shared" si="15"/>
        <v>0</v>
      </c>
      <c r="D84" s="11">
        <f t="shared" si="10"/>
        <v>0</v>
      </c>
      <c r="E84" s="9">
        <f t="shared" si="18"/>
        <v>2796858.0342111103</v>
      </c>
      <c r="F84" s="9">
        <f t="shared" si="11"/>
        <v>2323171.7492365167</v>
      </c>
      <c r="G84" s="9">
        <f t="shared" si="12"/>
        <v>473686.28497459367</v>
      </c>
      <c r="H84" s="9">
        <f t="shared" si="16"/>
        <v>0</v>
      </c>
      <c r="I84" s="9">
        <f t="shared" si="13"/>
        <v>473686.28497459367</v>
      </c>
      <c r="J84" s="9">
        <f t="shared" si="14"/>
        <v>2796858.0342111103</v>
      </c>
      <c r="N84" s="1"/>
    </row>
    <row r="85" spans="1:14">
      <c r="A85" s="8">
        <v>77</v>
      </c>
      <c r="B85" s="9">
        <f t="shared" si="17"/>
        <v>371233793.59286815</v>
      </c>
      <c r="C85" s="10">
        <f t="shared" si="15"/>
        <v>0</v>
      </c>
      <c r="D85" s="11">
        <f t="shared" si="10"/>
        <v>0</v>
      </c>
      <c r="E85" s="9">
        <f t="shared" si="18"/>
        <v>2796858.0342111103</v>
      </c>
      <c r="F85" s="9">
        <f t="shared" si="11"/>
        <v>2320211.2099554259</v>
      </c>
      <c r="G85" s="9">
        <f t="shared" si="12"/>
        <v>476646.82425568439</v>
      </c>
      <c r="H85" s="9">
        <f t="shared" si="16"/>
        <v>0</v>
      </c>
      <c r="I85" s="9">
        <f t="shared" si="13"/>
        <v>476646.82425568439</v>
      </c>
      <c r="J85" s="9">
        <f t="shared" si="14"/>
        <v>2796858.0342111103</v>
      </c>
      <c r="N85" s="1"/>
    </row>
    <row r="86" spans="1:14">
      <c r="A86" s="8">
        <v>78</v>
      </c>
      <c r="B86" s="9">
        <f t="shared" si="17"/>
        <v>370757146.76861244</v>
      </c>
      <c r="C86" s="10">
        <f t="shared" si="15"/>
        <v>0</v>
      </c>
      <c r="D86" s="11">
        <f t="shared" si="10"/>
        <v>0</v>
      </c>
      <c r="E86" s="9">
        <f t="shared" si="18"/>
        <v>2796858.0342111103</v>
      </c>
      <c r="F86" s="9">
        <f t="shared" si="11"/>
        <v>2317232.1673038276</v>
      </c>
      <c r="G86" s="9">
        <f t="shared" si="12"/>
        <v>479625.86690728273</v>
      </c>
      <c r="H86" s="9">
        <f t="shared" si="16"/>
        <v>0</v>
      </c>
      <c r="I86" s="9">
        <f t="shared" si="13"/>
        <v>479625.86690728273</v>
      </c>
      <c r="J86" s="9">
        <f t="shared" si="14"/>
        <v>2796858.0342111103</v>
      </c>
      <c r="N86" s="1"/>
    </row>
    <row r="87" spans="1:14">
      <c r="A87" s="8">
        <v>79</v>
      </c>
      <c r="B87" s="9">
        <f t="shared" si="17"/>
        <v>370277520.90170515</v>
      </c>
      <c r="C87" s="10">
        <f t="shared" si="15"/>
        <v>0</v>
      </c>
      <c r="D87" s="11">
        <f t="shared" si="10"/>
        <v>0</v>
      </c>
      <c r="E87" s="9">
        <f t="shared" si="18"/>
        <v>2796858.0342111103</v>
      </c>
      <c r="F87" s="9">
        <f t="shared" si="11"/>
        <v>2314234.5056356569</v>
      </c>
      <c r="G87" s="9">
        <f t="shared" si="12"/>
        <v>482623.52857545344</v>
      </c>
      <c r="H87" s="9">
        <f t="shared" si="16"/>
        <v>0</v>
      </c>
      <c r="I87" s="9">
        <f t="shared" si="13"/>
        <v>482623.52857545344</v>
      </c>
      <c r="J87" s="9">
        <f t="shared" si="14"/>
        <v>2796858.0342111103</v>
      </c>
      <c r="N87" s="1"/>
    </row>
    <row r="88" spans="1:14">
      <c r="A88" s="8">
        <v>80</v>
      </c>
      <c r="B88" s="9">
        <f t="shared" si="17"/>
        <v>369794897.37312967</v>
      </c>
      <c r="C88" s="10">
        <f t="shared" si="15"/>
        <v>0</v>
      </c>
      <c r="D88" s="11">
        <f t="shared" si="10"/>
        <v>0</v>
      </c>
      <c r="E88" s="9">
        <f t="shared" si="18"/>
        <v>2796858.0342111103</v>
      </c>
      <c r="F88" s="9">
        <f t="shared" si="11"/>
        <v>2311218.1085820603</v>
      </c>
      <c r="G88" s="9">
        <f t="shared" si="12"/>
        <v>485639.92562905001</v>
      </c>
      <c r="H88" s="9">
        <f t="shared" si="16"/>
        <v>0</v>
      </c>
      <c r="I88" s="9">
        <f t="shared" si="13"/>
        <v>485639.92562905001</v>
      </c>
      <c r="J88" s="9">
        <f t="shared" si="14"/>
        <v>2796858.0342111103</v>
      </c>
      <c r="N88" s="1"/>
    </row>
    <row r="89" spans="1:14">
      <c r="A89" s="8">
        <v>81</v>
      </c>
      <c r="B89" s="9">
        <f t="shared" si="17"/>
        <v>369309257.44750059</v>
      </c>
      <c r="C89" s="10">
        <f t="shared" si="15"/>
        <v>0</v>
      </c>
      <c r="D89" s="11">
        <f t="shared" si="10"/>
        <v>0</v>
      </c>
      <c r="E89" s="9">
        <f t="shared" si="18"/>
        <v>2796858.0342111103</v>
      </c>
      <c r="F89" s="9">
        <f t="shared" si="11"/>
        <v>2308182.8590468783</v>
      </c>
      <c r="G89" s="9">
        <f t="shared" si="12"/>
        <v>488675.17516423203</v>
      </c>
      <c r="H89" s="9">
        <f t="shared" si="16"/>
        <v>0</v>
      </c>
      <c r="I89" s="9">
        <f t="shared" si="13"/>
        <v>488675.17516423203</v>
      </c>
      <c r="J89" s="9">
        <f t="shared" si="14"/>
        <v>2796858.0342111103</v>
      </c>
      <c r="N89" s="1"/>
    </row>
    <row r="90" spans="1:14">
      <c r="A90" s="8">
        <v>82</v>
      </c>
      <c r="B90" s="9">
        <f t="shared" si="17"/>
        <v>368820582.27233636</v>
      </c>
      <c r="C90" s="10">
        <f t="shared" si="15"/>
        <v>0</v>
      </c>
      <c r="D90" s="11">
        <f t="shared" si="10"/>
        <v>0</v>
      </c>
      <c r="E90" s="9">
        <f t="shared" si="18"/>
        <v>2796858.0342111103</v>
      </c>
      <c r="F90" s="9">
        <f t="shared" si="11"/>
        <v>2305128.6392021021</v>
      </c>
      <c r="G90" s="9">
        <f t="shared" si="12"/>
        <v>491729.39500900824</v>
      </c>
      <c r="H90" s="9">
        <f t="shared" si="16"/>
        <v>0</v>
      </c>
      <c r="I90" s="9">
        <f t="shared" si="13"/>
        <v>491729.39500900824</v>
      </c>
      <c r="J90" s="9">
        <f t="shared" si="14"/>
        <v>2796858.0342111103</v>
      </c>
      <c r="N90" s="1"/>
    </row>
    <row r="91" spans="1:14">
      <c r="A91" s="8">
        <v>83</v>
      </c>
      <c r="B91" s="9">
        <f t="shared" si="17"/>
        <v>368328852.87732738</v>
      </c>
      <c r="C91" s="10">
        <f t="shared" si="15"/>
        <v>0</v>
      </c>
      <c r="D91" s="11">
        <f t="shared" si="10"/>
        <v>0</v>
      </c>
      <c r="E91" s="9">
        <f t="shared" si="18"/>
        <v>2796858.0342111103</v>
      </c>
      <c r="F91" s="9">
        <f t="shared" si="11"/>
        <v>2302055.330483296</v>
      </c>
      <c r="G91" s="9">
        <f t="shared" si="12"/>
        <v>494802.70372781437</v>
      </c>
      <c r="H91" s="9">
        <f t="shared" si="16"/>
        <v>0</v>
      </c>
      <c r="I91" s="9">
        <f t="shared" si="13"/>
        <v>494802.70372781437</v>
      </c>
      <c r="J91" s="9">
        <f t="shared" si="14"/>
        <v>2796858.0342111103</v>
      </c>
      <c r="N91" s="1"/>
    </row>
    <row r="92" spans="1:14">
      <c r="A92" s="8">
        <v>84</v>
      </c>
      <c r="B92" s="9">
        <f t="shared" si="17"/>
        <v>367834050.17359954</v>
      </c>
      <c r="C92" s="10">
        <f t="shared" si="15"/>
        <v>0</v>
      </c>
      <c r="D92" s="11">
        <f t="shared" si="10"/>
        <v>0</v>
      </c>
      <c r="E92" s="9">
        <f t="shared" si="18"/>
        <v>2796858.0342111103</v>
      </c>
      <c r="F92" s="9">
        <f t="shared" si="11"/>
        <v>2298962.8135849969</v>
      </c>
      <c r="G92" s="9">
        <f t="shared" si="12"/>
        <v>497895.22062611347</v>
      </c>
      <c r="H92" s="9">
        <f t="shared" si="16"/>
        <v>0</v>
      </c>
      <c r="I92" s="9">
        <f t="shared" si="13"/>
        <v>497895.22062611347</v>
      </c>
      <c r="J92" s="9">
        <f t="shared" si="14"/>
        <v>2796858.0342111103</v>
      </c>
      <c r="N92" s="1"/>
    </row>
    <row r="93" spans="1:14">
      <c r="A93" s="8">
        <v>85</v>
      </c>
      <c r="B93" s="9">
        <f t="shared" si="17"/>
        <v>367336154.95297343</v>
      </c>
      <c r="C93" s="10">
        <f t="shared" si="15"/>
        <v>0</v>
      </c>
      <c r="D93" s="11">
        <f t="shared" si="10"/>
        <v>0</v>
      </c>
      <c r="E93" s="9">
        <f t="shared" si="18"/>
        <v>2796858.0342111103</v>
      </c>
      <c r="F93" s="9">
        <f t="shared" si="11"/>
        <v>2295850.9684560839</v>
      </c>
      <c r="G93" s="9">
        <f t="shared" si="12"/>
        <v>501007.06575502641</v>
      </c>
      <c r="H93" s="9">
        <f t="shared" si="16"/>
        <v>0</v>
      </c>
      <c r="I93" s="9">
        <f t="shared" si="13"/>
        <v>501007.06575502641</v>
      </c>
      <c r="J93" s="9">
        <f t="shared" si="14"/>
        <v>2796858.0342111103</v>
      </c>
      <c r="N93" s="1"/>
    </row>
    <row r="94" spans="1:14">
      <c r="A94" s="8">
        <v>86</v>
      </c>
      <c r="B94" s="9">
        <f t="shared" si="17"/>
        <v>366835147.88721842</v>
      </c>
      <c r="C94" s="10">
        <f t="shared" si="15"/>
        <v>0</v>
      </c>
      <c r="D94" s="11">
        <f t="shared" si="10"/>
        <v>0</v>
      </c>
      <c r="E94" s="9">
        <f t="shared" si="18"/>
        <v>2796858.0342111103</v>
      </c>
      <c r="F94" s="9">
        <f t="shared" si="11"/>
        <v>2292719.6742951148</v>
      </c>
      <c r="G94" s="9">
        <f t="shared" si="12"/>
        <v>504138.3599159955</v>
      </c>
      <c r="H94" s="9">
        <f t="shared" si="16"/>
        <v>0</v>
      </c>
      <c r="I94" s="9">
        <f t="shared" si="13"/>
        <v>504138.3599159955</v>
      </c>
      <c r="J94" s="9">
        <f t="shared" si="14"/>
        <v>2796858.0342111103</v>
      </c>
      <c r="N94" s="1"/>
    </row>
    <row r="95" spans="1:14">
      <c r="A95" s="8">
        <v>87</v>
      </c>
      <c r="B95" s="9">
        <f t="shared" si="17"/>
        <v>366331009.52730244</v>
      </c>
      <c r="C95" s="10">
        <f t="shared" si="15"/>
        <v>0</v>
      </c>
      <c r="D95" s="11">
        <f t="shared" si="10"/>
        <v>0</v>
      </c>
      <c r="E95" s="9">
        <f t="shared" si="18"/>
        <v>2796858.0342111103</v>
      </c>
      <c r="F95" s="9">
        <f t="shared" si="11"/>
        <v>2289568.8095456399</v>
      </c>
      <c r="G95" s="9">
        <f t="shared" si="12"/>
        <v>507289.22466547042</v>
      </c>
      <c r="H95" s="9">
        <f t="shared" si="16"/>
        <v>0</v>
      </c>
      <c r="I95" s="9">
        <f t="shared" si="13"/>
        <v>507289.22466547042</v>
      </c>
      <c r="J95" s="9">
        <f t="shared" si="14"/>
        <v>2796858.0342111103</v>
      </c>
      <c r="N95" s="1"/>
    </row>
    <row r="96" spans="1:14">
      <c r="A96" s="8">
        <v>88</v>
      </c>
      <c r="B96" s="9">
        <f t="shared" si="17"/>
        <v>365823720.30263698</v>
      </c>
      <c r="C96" s="10">
        <f t="shared" si="15"/>
        <v>0</v>
      </c>
      <c r="D96" s="11">
        <f t="shared" si="10"/>
        <v>0</v>
      </c>
      <c r="E96" s="9">
        <f t="shared" si="18"/>
        <v>2796858.0342111103</v>
      </c>
      <c r="F96" s="9">
        <f t="shared" si="11"/>
        <v>2286398.2518914808</v>
      </c>
      <c r="G96" s="9">
        <f t="shared" si="12"/>
        <v>510459.78231962956</v>
      </c>
      <c r="H96" s="9">
        <f t="shared" si="16"/>
        <v>0</v>
      </c>
      <c r="I96" s="9">
        <f t="shared" si="13"/>
        <v>510459.78231962956</v>
      </c>
      <c r="J96" s="9">
        <f t="shared" si="14"/>
        <v>2796858.0342111103</v>
      </c>
      <c r="N96" s="1"/>
    </row>
    <row r="97" spans="1:14">
      <c r="A97" s="8">
        <v>89</v>
      </c>
      <c r="B97" s="9">
        <f t="shared" si="17"/>
        <v>365313260.52031738</v>
      </c>
      <c r="C97" s="10">
        <f t="shared" si="15"/>
        <v>0</v>
      </c>
      <c r="D97" s="11">
        <f t="shared" si="10"/>
        <v>0</v>
      </c>
      <c r="E97" s="9">
        <f t="shared" si="18"/>
        <v>2796858.0342111103</v>
      </c>
      <c r="F97" s="9">
        <f t="shared" si="11"/>
        <v>2283207.8782519833</v>
      </c>
      <c r="G97" s="9">
        <f t="shared" si="12"/>
        <v>513650.15595912701</v>
      </c>
      <c r="H97" s="9">
        <f t="shared" si="16"/>
        <v>0</v>
      </c>
      <c r="I97" s="9">
        <f t="shared" si="13"/>
        <v>513650.15595912701</v>
      </c>
      <c r="J97" s="9">
        <f t="shared" si="14"/>
        <v>2796858.0342111103</v>
      </c>
      <c r="N97" s="1"/>
    </row>
    <row r="98" spans="1:14">
      <c r="A98" s="8">
        <v>90</v>
      </c>
      <c r="B98" s="9">
        <f t="shared" si="17"/>
        <v>364799610.36435825</v>
      </c>
      <c r="C98" s="10">
        <f t="shared" si="15"/>
        <v>0</v>
      </c>
      <c r="D98" s="11">
        <f t="shared" si="10"/>
        <v>0</v>
      </c>
      <c r="E98" s="9">
        <f t="shared" si="18"/>
        <v>2796858.0342111103</v>
      </c>
      <c r="F98" s="9">
        <f t="shared" si="11"/>
        <v>2279997.5647772388</v>
      </c>
      <c r="G98" s="9">
        <f t="shared" si="12"/>
        <v>516860.46943387156</v>
      </c>
      <c r="H98" s="9">
        <f t="shared" si="16"/>
        <v>0</v>
      </c>
      <c r="I98" s="9">
        <f t="shared" si="13"/>
        <v>516860.46943387156</v>
      </c>
      <c r="J98" s="9">
        <f t="shared" si="14"/>
        <v>2796858.0342111103</v>
      </c>
      <c r="N98" s="1"/>
    </row>
    <row r="99" spans="1:14">
      <c r="A99" s="8">
        <v>91</v>
      </c>
      <c r="B99" s="9">
        <f t="shared" si="17"/>
        <v>364282749.8949244</v>
      </c>
      <c r="C99" s="10">
        <f t="shared" si="15"/>
        <v>0</v>
      </c>
      <c r="D99" s="11">
        <f t="shared" si="10"/>
        <v>0</v>
      </c>
      <c r="E99" s="9">
        <f t="shared" si="18"/>
        <v>2796858.0342111103</v>
      </c>
      <c r="F99" s="9">
        <f t="shared" si="11"/>
        <v>2276767.1868432774</v>
      </c>
      <c r="G99" s="9">
        <f t="shared" si="12"/>
        <v>520090.8473678329</v>
      </c>
      <c r="H99" s="9">
        <f t="shared" si="16"/>
        <v>0</v>
      </c>
      <c r="I99" s="9">
        <f t="shared" si="13"/>
        <v>520090.8473678329</v>
      </c>
      <c r="J99" s="9">
        <f t="shared" si="14"/>
        <v>2796858.0342111103</v>
      </c>
      <c r="N99" s="1"/>
    </row>
    <row r="100" spans="1:14">
      <c r="A100" s="8">
        <v>92</v>
      </c>
      <c r="B100" s="9">
        <f t="shared" si="17"/>
        <v>363762659.04755658</v>
      </c>
      <c r="C100" s="10">
        <f t="shared" si="15"/>
        <v>0</v>
      </c>
      <c r="D100" s="11">
        <f t="shared" si="10"/>
        <v>0</v>
      </c>
      <c r="E100" s="9">
        <f t="shared" si="18"/>
        <v>2796858.0342111103</v>
      </c>
      <c r="F100" s="9">
        <f t="shared" si="11"/>
        <v>2273516.6190472282</v>
      </c>
      <c r="G100" s="9">
        <f t="shared" si="12"/>
        <v>523341.41516388208</v>
      </c>
      <c r="H100" s="9">
        <f t="shared" si="16"/>
        <v>0</v>
      </c>
      <c r="I100" s="9">
        <f t="shared" si="13"/>
        <v>523341.41516388208</v>
      </c>
      <c r="J100" s="9">
        <f t="shared" si="14"/>
        <v>2796858.0342111103</v>
      </c>
      <c r="N100" s="1"/>
    </row>
    <row r="101" spans="1:14">
      <c r="A101" s="8">
        <v>93</v>
      </c>
      <c r="B101" s="9">
        <f t="shared" si="17"/>
        <v>363239317.6323927</v>
      </c>
      <c r="C101" s="10">
        <f t="shared" si="15"/>
        <v>0</v>
      </c>
      <c r="D101" s="11">
        <f t="shared" si="10"/>
        <v>0</v>
      </c>
      <c r="E101" s="9">
        <f t="shared" si="18"/>
        <v>2796858.0342111103</v>
      </c>
      <c r="F101" s="9">
        <f t="shared" si="11"/>
        <v>2270245.735202454</v>
      </c>
      <c r="G101" s="9">
        <f t="shared" si="12"/>
        <v>526612.29900865629</v>
      </c>
      <c r="H101" s="9">
        <f t="shared" si="16"/>
        <v>0</v>
      </c>
      <c r="I101" s="9">
        <f t="shared" si="13"/>
        <v>526612.29900865629</v>
      </c>
      <c r="J101" s="9">
        <f t="shared" si="14"/>
        <v>2796858.0342111103</v>
      </c>
      <c r="N101" s="1"/>
    </row>
    <row r="102" spans="1:14">
      <c r="A102" s="8">
        <v>94</v>
      </c>
      <c r="B102" s="9">
        <f t="shared" si="17"/>
        <v>362712705.33338404</v>
      </c>
      <c r="C102" s="10">
        <f t="shared" si="15"/>
        <v>0</v>
      </c>
      <c r="D102" s="11">
        <f t="shared" si="10"/>
        <v>0</v>
      </c>
      <c r="E102" s="9">
        <f t="shared" si="18"/>
        <v>2796858.0342111103</v>
      </c>
      <c r="F102" s="9">
        <f t="shared" si="11"/>
        <v>2266954.4083336499</v>
      </c>
      <c r="G102" s="9">
        <f t="shared" si="12"/>
        <v>529903.62587746046</v>
      </c>
      <c r="H102" s="9">
        <f t="shared" si="16"/>
        <v>0</v>
      </c>
      <c r="I102" s="9">
        <f t="shared" si="13"/>
        <v>529903.62587746046</v>
      </c>
      <c r="J102" s="9">
        <f t="shared" si="14"/>
        <v>2796858.0342111103</v>
      </c>
      <c r="N102" s="1"/>
    </row>
    <row r="103" spans="1:14">
      <c r="A103" s="8">
        <v>95</v>
      </c>
      <c r="B103" s="9">
        <f t="shared" si="17"/>
        <v>362182801.7075066</v>
      </c>
      <c r="C103" s="10">
        <f t="shared" si="15"/>
        <v>0</v>
      </c>
      <c r="D103" s="11">
        <f t="shared" si="10"/>
        <v>0</v>
      </c>
      <c r="E103" s="9">
        <f t="shared" si="18"/>
        <v>2796858.0342111103</v>
      </c>
      <c r="F103" s="9">
        <f t="shared" si="11"/>
        <v>2263642.510671916</v>
      </c>
      <c r="G103" s="9">
        <f t="shared" si="12"/>
        <v>533215.52353919437</v>
      </c>
      <c r="H103" s="9">
        <f t="shared" si="16"/>
        <v>0</v>
      </c>
      <c r="I103" s="9">
        <f t="shared" si="13"/>
        <v>533215.52353919437</v>
      </c>
      <c r="J103" s="9">
        <f t="shared" si="14"/>
        <v>2796858.0342111103</v>
      </c>
      <c r="N103" s="1"/>
    </row>
    <row r="104" spans="1:14">
      <c r="A104" s="8">
        <v>96</v>
      </c>
      <c r="B104" s="9">
        <f t="shared" si="17"/>
        <v>361649586.18396741</v>
      </c>
      <c r="C104" s="10">
        <f t="shared" si="15"/>
        <v>0</v>
      </c>
      <c r="D104" s="11">
        <f t="shared" si="10"/>
        <v>0</v>
      </c>
      <c r="E104" s="9">
        <f t="shared" si="18"/>
        <v>2796858.0342111103</v>
      </c>
      <c r="F104" s="9">
        <f t="shared" si="11"/>
        <v>2260309.913649796</v>
      </c>
      <c r="G104" s="9">
        <f t="shared" si="12"/>
        <v>536548.12056131428</v>
      </c>
      <c r="H104" s="9">
        <f t="shared" si="16"/>
        <v>0</v>
      </c>
      <c r="I104" s="9">
        <f t="shared" si="13"/>
        <v>536548.12056131428</v>
      </c>
      <c r="J104" s="9">
        <f t="shared" si="14"/>
        <v>2796858.0342111103</v>
      </c>
      <c r="N104" s="1"/>
    </row>
    <row r="105" spans="1:14">
      <c r="A105" s="8">
        <v>97</v>
      </c>
      <c r="B105" s="9">
        <f t="shared" si="17"/>
        <v>361113038.06340611</v>
      </c>
      <c r="C105" s="10">
        <f t="shared" si="15"/>
        <v>0</v>
      </c>
      <c r="D105" s="11">
        <f t="shared" si="10"/>
        <v>0</v>
      </c>
      <c r="E105" s="9">
        <f t="shared" si="18"/>
        <v>2796858.0342111103</v>
      </c>
      <c r="F105" s="9">
        <f t="shared" si="11"/>
        <v>2256956.4878962878</v>
      </c>
      <c r="G105" s="9">
        <f t="shared" si="12"/>
        <v>539901.54631482251</v>
      </c>
      <c r="H105" s="9">
        <f t="shared" si="16"/>
        <v>0</v>
      </c>
      <c r="I105" s="9">
        <f t="shared" si="13"/>
        <v>539901.54631482251</v>
      </c>
      <c r="J105" s="9">
        <f t="shared" si="14"/>
        <v>2796858.0342111103</v>
      </c>
      <c r="N105" s="1"/>
    </row>
    <row r="106" spans="1:14">
      <c r="A106" s="8">
        <v>98</v>
      </c>
      <c r="B106" s="9">
        <f t="shared" si="17"/>
        <v>360573136.51709127</v>
      </c>
      <c r="C106" s="10">
        <f t="shared" si="15"/>
        <v>0</v>
      </c>
      <c r="D106" s="11">
        <f t="shared" si="10"/>
        <v>0</v>
      </c>
      <c r="E106" s="9">
        <f t="shared" si="18"/>
        <v>2796858.0342111103</v>
      </c>
      <c r="F106" s="9">
        <f t="shared" si="11"/>
        <v>2253582.1032318203</v>
      </c>
      <c r="G106" s="9">
        <f t="shared" si="12"/>
        <v>543275.93097929005</v>
      </c>
      <c r="H106" s="9">
        <f t="shared" si="16"/>
        <v>0</v>
      </c>
      <c r="I106" s="9">
        <f t="shared" si="13"/>
        <v>543275.93097929005</v>
      </c>
      <c r="J106" s="9">
        <f t="shared" si="14"/>
        <v>2796858.0342111103</v>
      </c>
      <c r="N106" s="1"/>
    </row>
    <row r="107" spans="1:14">
      <c r="A107" s="8">
        <v>99</v>
      </c>
      <c r="B107" s="9">
        <f t="shared" si="17"/>
        <v>360029860.58611196</v>
      </c>
      <c r="C107" s="10">
        <f t="shared" si="15"/>
        <v>0</v>
      </c>
      <c r="D107" s="11">
        <f t="shared" si="10"/>
        <v>0</v>
      </c>
      <c r="E107" s="9">
        <f t="shared" si="18"/>
        <v>2796858.0342111103</v>
      </c>
      <c r="F107" s="9">
        <f t="shared" si="11"/>
        <v>2250186.6286631995</v>
      </c>
      <c r="G107" s="9">
        <f t="shared" si="12"/>
        <v>546671.40554791084</v>
      </c>
      <c r="H107" s="9">
        <f t="shared" si="16"/>
        <v>0</v>
      </c>
      <c r="I107" s="9">
        <f t="shared" si="13"/>
        <v>546671.40554791084</v>
      </c>
      <c r="J107" s="9">
        <f t="shared" si="14"/>
        <v>2796858.0342111103</v>
      </c>
      <c r="N107" s="1"/>
    </row>
    <row r="108" spans="1:14">
      <c r="A108" s="8">
        <v>100</v>
      </c>
      <c r="B108" s="9">
        <f t="shared" si="17"/>
        <v>359483189.18056405</v>
      </c>
      <c r="C108" s="10">
        <f t="shared" si="15"/>
        <v>0</v>
      </c>
      <c r="D108" s="11">
        <f t="shared" si="10"/>
        <v>0</v>
      </c>
      <c r="E108" s="9">
        <f t="shared" si="18"/>
        <v>2796858.0342111103</v>
      </c>
      <c r="F108" s="9">
        <f t="shared" si="11"/>
        <v>2246769.9323785249</v>
      </c>
      <c r="G108" s="9">
        <f t="shared" si="12"/>
        <v>550088.10183258541</v>
      </c>
      <c r="H108" s="9">
        <f t="shared" si="16"/>
        <v>0</v>
      </c>
      <c r="I108" s="9">
        <f t="shared" si="13"/>
        <v>550088.10183258541</v>
      </c>
      <c r="J108" s="9">
        <f t="shared" si="14"/>
        <v>2796858.0342111103</v>
      </c>
      <c r="N108" s="1"/>
    </row>
    <row r="109" spans="1:14">
      <c r="A109" s="8">
        <v>101</v>
      </c>
      <c r="B109" s="9">
        <f t="shared" si="17"/>
        <v>358933101.07873148</v>
      </c>
      <c r="C109" s="10">
        <f t="shared" si="15"/>
        <v>0</v>
      </c>
      <c r="D109" s="11">
        <f t="shared" si="10"/>
        <v>0</v>
      </c>
      <c r="E109" s="9">
        <f t="shared" si="18"/>
        <v>2796858.0342111103</v>
      </c>
      <c r="F109" s="9">
        <f t="shared" si="11"/>
        <v>2243331.8817420714</v>
      </c>
      <c r="G109" s="9">
        <f t="shared" si="12"/>
        <v>553526.15246903896</v>
      </c>
      <c r="H109" s="9">
        <f t="shared" si="16"/>
        <v>0</v>
      </c>
      <c r="I109" s="9">
        <f t="shared" si="13"/>
        <v>553526.15246903896</v>
      </c>
      <c r="J109" s="9">
        <f t="shared" si="14"/>
        <v>2796858.0342111103</v>
      </c>
      <c r="N109" s="1"/>
    </row>
    <row r="110" spans="1:14">
      <c r="A110" s="8">
        <v>102</v>
      </c>
      <c r="B110" s="9">
        <f t="shared" si="17"/>
        <v>358379574.92626244</v>
      </c>
      <c r="C110" s="10">
        <f t="shared" si="15"/>
        <v>0</v>
      </c>
      <c r="D110" s="11">
        <f t="shared" si="10"/>
        <v>0</v>
      </c>
      <c r="E110" s="9">
        <f t="shared" si="18"/>
        <v>2796858.0342111103</v>
      </c>
      <c r="F110" s="9">
        <f t="shared" si="11"/>
        <v>2239872.3432891401</v>
      </c>
      <c r="G110" s="9">
        <f t="shared" si="12"/>
        <v>556985.69092197018</v>
      </c>
      <c r="H110" s="9">
        <f t="shared" si="16"/>
        <v>0</v>
      </c>
      <c r="I110" s="9">
        <f t="shared" si="13"/>
        <v>556985.69092197018</v>
      </c>
      <c r="J110" s="9">
        <f t="shared" si="14"/>
        <v>2796858.0342111103</v>
      </c>
      <c r="N110" s="1"/>
    </row>
    <row r="111" spans="1:14">
      <c r="A111" s="8">
        <v>103</v>
      </c>
      <c r="B111" s="9">
        <f t="shared" si="17"/>
        <v>357822589.23534048</v>
      </c>
      <c r="C111" s="10">
        <f t="shared" si="15"/>
        <v>0</v>
      </c>
      <c r="D111" s="11">
        <f t="shared" si="10"/>
        <v>0</v>
      </c>
      <c r="E111" s="9">
        <f t="shared" si="18"/>
        <v>2796858.0342111103</v>
      </c>
      <c r="F111" s="9">
        <f t="shared" si="11"/>
        <v>2236391.1827208777</v>
      </c>
      <c r="G111" s="9">
        <f t="shared" si="12"/>
        <v>560466.85149023263</v>
      </c>
      <c r="H111" s="9">
        <f t="shared" si="16"/>
        <v>0</v>
      </c>
      <c r="I111" s="9">
        <f t="shared" si="13"/>
        <v>560466.85149023263</v>
      </c>
      <c r="J111" s="9">
        <f t="shared" si="14"/>
        <v>2796858.0342111103</v>
      </c>
      <c r="N111" s="1"/>
    </row>
    <row r="112" spans="1:14">
      <c r="A112" s="8">
        <v>104</v>
      </c>
      <c r="B112" s="9">
        <f t="shared" si="17"/>
        <v>357262122.38385022</v>
      </c>
      <c r="C112" s="10">
        <f t="shared" si="15"/>
        <v>0</v>
      </c>
      <c r="D112" s="11">
        <f t="shared" si="10"/>
        <v>0</v>
      </c>
      <c r="E112" s="9">
        <f t="shared" si="18"/>
        <v>2796858.0342111103</v>
      </c>
      <c r="F112" s="9">
        <f t="shared" si="11"/>
        <v>2232888.2648990639</v>
      </c>
      <c r="G112" s="9">
        <f t="shared" si="12"/>
        <v>563969.76931204647</v>
      </c>
      <c r="H112" s="9">
        <f t="shared" si="16"/>
        <v>0</v>
      </c>
      <c r="I112" s="9">
        <f t="shared" si="13"/>
        <v>563969.76931204647</v>
      </c>
      <c r="J112" s="9">
        <f t="shared" si="14"/>
        <v>2796858.0342111103</v>
      </c>
      <c r="N112" s="1"/>
    </row>
    <row r="113" spans="1:14">
      <c r="A113" s="8">
        <v>105</v>
      </c>
      <c r="B113" s="9">
        <f t="shared" si="17"/>
        <v>356698152.61453819</v>
      </c>
      <c r="C113" s="10">
        <f t="shared" si="15"/>
        <v>0</v>
      </c>
      <c r="D113" s="11">
        <f t="shared" ref="D113:D176" si="19">1-(1-C113)^(1/12)</f>
        <v>0</v>
      </c>
      <c r="E113" s="9">
        <f t="shared" si="18"/>
        <v>2796858.0342111103</v>
      </c>
      <c r="F113" s="9">
        <f t="shared" ref="F113:F176" si="20">B113*($B$3/12)</f>
        <v>2229363.4538408634</v>
      </c>
      <c r="G113" s="9">
        <f t="shared" ref="G113:G176" si="21">E113-F113</f>
        <v>567494.5803702469</v>
      </c>
      <c r="H113" s="9">
        <f t="shared" si="16"/>
        <v>0</v>
      </c>
      <c r="I113" s="9">
        <f t="shared" si="13"/>
        <v>567494.5803702469</v>
      </c>
      <c r="J113" s="9">
        <f t="shared" si="14"/>
        <v>2796858.0342111103</v>
      </c>
      <c r="N113" s="1"/>
    </row>
    <row r="114" spans="1:14">
      <c r="A114" s="8">
        <v>106</v>
      </c>
      <c r="B114" s="9">
        <f t="shared" si="17"/>
        <v>356130658.03416795</v>
      </c>
      <c r="C114" s="10">
        <f t="shared" si="15"/>
        <v>0</v>
      </c>
      <c r="D114" s="11">
        <f t="shared" si="19"/>
        <v>0</v>
      </c>
      <c r="E114" s="9">
        <f t="shared" si="18"/>
        <v>2796858.0342111103</v>
      </c>
      <c r="F114" s="9">
        <f t="shared" si="20"/>
        <v>2225816.6127135493</v>
      </c>
      <c r="G114" s="9">
        <f t="shared" si="21"/>
        <v>571041.42149756104</v>
      </c>
      <c r="H114" s="9">
        <f t="shared" si="16"/>
        <v>0</v>
      </c>
      <c r="I114" s="9">
        <f t="shared" si="13"/>
        <v>571041.42149756104</v>
      </c>
      <c r="J114" s="9">
        <f t="shared" si="14"/>
        <v>2796858.0342111103</v>
      </c>
      <c r="N114" s="1"/>
    </row>
    <row r="115" spans="1:14">
      <c r="A115" s="8">
        <v>107</v>
      </c>
      <c r="B115" s="9">
        <f t="shared" si="17"/>
        <v>355559616.61267036</v>
      </c>
      <c r="C115" s="10">
        <f t="shared" si="15"/>
        <v>0</v>
      </c>
      <c r="D115" s="11">
        <f t="shared" si="19"/>
        <v>0</v>
      </c>
      <c r="E115" s="9">
        <f t="shared" si="18"/>
        <v>2796858.0342111103</v>
      </c>
      <c r="F115" s="9">
        <f t="shared" si="20"/>
        <v>2222247.6038291897</v>
      </c>
      <c r="G115" s="9">
        <f t="shared" si="21"/>
        <v>574610.43038192065</v>
      </c>
      <c r="H115" s="9">
        <f t="shared" si="16"/>
        <v>0</v>
      </c>
      <c r="I115" s="9">
        <f t="shared" si="13"/>
        <v>574610.43038192065</v>
      </c>
      <c r="J115" s="9">
        <f t="shared" si="14"/>
        <v>2796858.0342111103</v>
      </c>
      <c r="N115" s="1"/>
    </row>
    <row r="116" spans="1:14">
      <c r="A116" s="8">
        <v>108</v>
      </c>
      <c r="B116" s="9">
        <f t="shared" si="17"/>
        <v>354985006.18228847</v>
      </c>
      <c r="C116" s="10">
        <f t="shared" si="15"/>
        <v>0</v>
      </c>
      <c r="D116" s="11">
        <f t="shared" si="19"/>
        <v>0</v>
      </c>
      <c r="E116" s="9">
        <f t="shared" si="18"/>
        <v>2796858.0342111103</v>
      </c>
      <c r="F116" s="9">
        <f t="shared" si="20"/>
        <v>2218656.2886393028</v>
      </c>
      <c r="G116" s="9">
        <f t="shared" si="21"/>
        <v>578201.74557180749</v>
      </c>
      <c r="H116" s="9">
        <f t="shared" si="16"/>
        <v>0</v>
      </c>
      <c r="I116" s="9">
        <f t="shared" si="13"/>
        <v>578201.74557180749</v>
      </c>
      <c r="J116" s="9">
        <f t="shared" si="14"/>
        <v>2796858.0342111103</v>
      </c>
      <c r="N116" s="1"/>
    </row>
    <row r="117" spans="1:14">
      <c r="A117" s="8">
        <v>109</v>
      </c>
      <c r="B117" s="9">
        <f t="shared" si="17"/>
        <v>354406804.43671668</v>
      </c>
      <c r="C117" s="10">
        <f t="shared" si="15"/>
        <v>0</v>
      </c>
      <c r="D117" s="11">
        <f t="shared" si="19"/>
        <v>0</v>
      </c>
      <c r="E117" s="9">
        <f t="shared" si="18"/>
        <v>2796858.0342111103</v>
      </c>
      <c r="F117" s="9">
        <f t="shared" si="20"/>
        <v>2215042.5277294791</v>
      </c>
      <c r="G117" s="9">
        <f t="shared" si="21"/>
        <v>581815.50648163119</v>
      </c>
      <c r="H117" s="9">
        <f t="shared" si="16"/>
        <v>0</v>
      </c>
      <c r="I117" s="9">
        <f t="shared" si="13"/>
        <v>581815.50648163119</v>
      </c>
      <c r="J117" s="9">
        <f t="shared" si="14"/>
        <v>2796858.0342111103</v>
      </c>
      <c r="N117" s="1"/>
    </row>
    <row r="118" spans="1:14">
      <c r="A118" s="8">
        <v>110</v>
      </c>
      <c r="B118" s="9">
        <f t="shared" si="17"/>
        <v>353824988.93023503</v>
      </c>
      <c r="C118" s="10">
        <f t="shared" si="15"/>
        <v>0</v>
      </c>
      <c r="D118" s="11">
        <f t="shared" si="19"/>
        <v>0</v>
      </c>
      <c r="E118" s="9">
        <f t="shared" si="18"/>
        <v>2796858.0342111103</v>
      </c>
      <c r="F118" s="9">
        <f t="shared" si="20"/>
        <v>2211406.1808139686</v>
      </c>
      <c r="G118" s="9">
        <f t="shared" si="21"/>
        <v>585451.85339714168</v>
      </c>
      <c r="H118" s="9">
        <f t="shared" si="16"/>
        <v>0</v>
      </c>
      <c r="I118" s="9">
        <f t="shared" si="13"/>
        <v>585451.85339714168</v>
      </c>
      <c r="J118" s="9">
        <f t="shared" si="14"/>
        <v>2796858.0342111103</v>
      </c>
      <c r="N118" s="1"/>
    </row>
    <row r="119" spans="1:14">
      <c r="A119" s="8">
        <v>111</v>
      </c>
      <c r="B119" s="9">
        <f t="shared" si="17"/>
        <v>353239537.0768379</v>
      </c>
      <c r="C119" s="10">
        <f t="shared" si="15"/>
        <v>0</v>
      </c>
      <c r="D119" s="11">
        <f t="shared" si="19"/>
        <v>0</v>
      </c>
      <c r="E119" s="9">
        <f t="shared" si="18"/>
        <v>2796858.0342111103</v>
      </c>
      <c r="F119" s="9">
        <f t="shared" si="20"/>
        <v>2207747.1067302367</v>
      </c>
      <c r="G119" s="9">
        <f t="shared" si="21"/>
        <v>589110.92748087365</v>
      </c>
      <c r="H119" s="9">
        <f t="shared" si="16"/>
        <v>0</v>
      </c>
      <c r="I119" s="9">
        <f t="shared" si="13"/>
        <v>589110.92748087365</v>
      </c>
      <c r="J119" s="9">
        <f t="shared" si="14"/>
        <v>2796858.0342111103</v>
      </c>
      <c r="N119" s="1"/>
    </row>
    <row r="120" spans="1:14">
      <c r="A120" s="8">
        <v>112</v>
      </c>
      <c r="B120" s="9">
        <f t="shared" si="17"/>
        <v>352650426.14935702</v>
      </c>
      <c r="C120" s="10">
        <f t="shared" si="15"/>
        <v>0</v>
      </c>
      <c r="D120" s="11">
        <f t="shared" si="19"/>
        <v>0</v>
      </c>
      <c r="E120" s="9">
        <f t="shared" si="18"/>
        <v>2796858.0342111103</v>
      </c>
      <c r="F120" s="9">
        <f t="shared" si="20"/>
        <v>2204065.163433481</v>
      </c>
      <c r="G120" s="9">
        <f t="shared" si="21"/>
        <v>592792.87077762932</v>
      </c>
      <c r="H120" s="9">
        <f t="shared" si="16"/>
        <v>0</v>
      </c>
      <c r="I120" s="9">
        <f t="shared" si="13"/>
        <v>592792.87077762932</v>
      </c>
      <c r="J120" s="9">
        <f t="shared" si="14"/>
        <v>2796858.0342111103</v>
      </c>
      <c r="N120" s="1"/>
    </row>
    <row r="121" spans="1:14">
      <c r="A121" s="8">
        <v>113</v>
      </c>
      <c r="B121" s="9">
        <f t="shared" si="17"/>
        <v>352057633.27857941</v>
      </c>
      <c r="C121" s="10">
        <f t="shared" si="15"/>
        <v>0</v>
      </c>
      <c r="D121" s="11">
        <f t="shared" si="19"/>
        <v>0</v>
      </c>
      <c r="E121" s="9">
        <f t="shared" si="18"/>
        <v>2796858.0342111103</v>
      </c>
      <c r="F121" s="9">
        <f t="shared" si="20"/>
        <v>2200360.2079911213</v>
      </c>
      <c r="G121" s="9">
        <f t="shared" si="21"/>
        <v>596497.82621998899</v>
      </c>
      <c r="H121" s="9">
        <f t="shared" si="16"/>
        <v>0</v>
      </c>
      <c r="I121" s="9">
        <f t="shared" si="13"/>
        <v>596497.82621998899</v>
      </c>
      <c r="J121" s="9">
        <f t="shared" si="14"/>
        <v>2796858.0342111103</v>
      </c>
      <c r="N121" s="1"/>
    </row>
    <row r="122" spans="1:14">
      <c r="A122" s="8">
        <v>114</v>
      </c>
      <c r="B122" s="9">
        <f t="shared" si="17"/>
        <v>351461135.45235944</v>
      </c>
      <c r="C122" s="10">
        <f t="shared" si="15"/>
        <v>0</v>
      </c>
      <c r="D122" s="11">
        <f t="shared" si="19"/>
        <v>0</v>
      </c>
      <c r="E122" s="9">
        <f t="shared" si="18"/>
        <v>2796858.0342111103</v>
      </c>
      <c r="F122" s="9">
        <f t="shared" si="20"/>
        <v>2196632.0965772462</v>
      </c>
      <c r="G122" s="9">
        <f t="shared" si="21"/>
        <v>600225.93763386412</v>
      </c>
      <c r="H122" s="9">
        <f t="shared" si="16"/>
        <v>0</v>
      </c>
      <c r="I122" s="9">
        <f t="shared" si="13"/>
        <v>600225.93763386412</v>
      </c>
      <c r="J122" s="9">
        <f t="shared" si="14"/>
        <v>2796858.0342111103</v>
      </c>
      <c r="N122" s="1"/>
    </row>
    <row r="123" spans="1:14">
      <c r="A123" s="8">
        <v>115</v>
      </c>
      <c r="B123" s="9">
        <f t="shared" si="17"/>
        <v>350860909.51472557</v>
      </c>
      <c r="C123" s="10">
        <f t="shared" si="15"/>
        <v>0</v>
      </c>
      <c r="D123" s="11">
        <f t="shared" si="19"/>
        <v>0</v>
      </c>
      <c r="E123" s="9">
        <f t="shared" si="18"/>
        <v>2796858.0342111103</v>
      </c>
      <c r="F123" s="9">
        <f t="shared" si="20"/>
        <v>2192880.6844670344</v>
      </c>
      <c r="G123" s="9">
        <f t="shared" si="21"/>
        <v>603977.34974407591</v>
      </c>
      <c r="H123" s="9">
        <f t="shared" si="16"/>
        <v>0</v>
      </c>
      <c r="I123" s="9">
        <f t="shared" si="13"/>
        <v>603977.34974407591</v>
      </c>
      <c r="J123" s="9">
        <f t="shared" si="14"/>
        <v>2796858.0342111103</v>
      </c>
      <c r="N123" s="1"/>
    </row>
    <row r="124" spans="1:14">
      <c r="A124" s="8">
        <v>116</v>
      </c>
      <c r="B124" s="9">
        <f t="shared" si="17"/>
        <v>350256932.16498148</v>
      </c>
      <c r="C124" s="10">
        <f t="shared" si="15"/>
        <v>0</v>
      </c>
      <c r="D124" s="11">
        <f t="shared" si="19"/>
        <v>0</v>
      </c>
      <c r="E124" s="9">
        <f t="shared" si="18"/>
        <v>2796858.0342111103</v>
      </c>
      <c r="F124" s="9">
        <f t="shared" si="20"/>
        <v>2189105.826031134</v>
      </c>
      <c r="G124" s="9">
        <f t="shared" si="21"/>
        <v>607752.20817997633</v>
      </c>
      <c r="H124" s="9">
        <f t="shared" si="16"/>
        <v>0</v>
      </c>
      <c r="I124" s="9">
        <f t="shared" si="13"/>
        <v>607752.20817997633</v>
      </c>
      <c r="J124" s="9">
        <f t="shared" si="14"/>
        <v>2796858.0342111103</v>
      </c>
      <c r="N124" s="1"/>
    </row>
    <row r="125" spans="1:14">
      <c r="A125" s="8">
        <v>117</v>
      </c>
      <c r="B125" s="9">
        <f t="shared" si="17"/>
        <v>349649179.95680153</v>
      </c>
      <c r="C125" s="10">
        <f t="shared" si="15"/>
        <v>0</v>
      </c>
      <c r="D125" s="11">
        <f t="shared" si="19"/>
        <v>0</v>
      </c>
      <c r="E125" s="9">
        <f t="shared" si="18"/>
        <v>2796858.0342111103</v>
      </c>
      <c r="F125" s="9">
        <f t="shared" si="20"/>
        <v>2185307.3747300096</v>
      </c>
      <c r="G125" s="9">
        <f t="shared" si="21"/>
        <v>611550.65948110074</v>
      </c>
      <c r="H125" s="9">
        <f t="shared" si="16"/>
        <v>0</v>
      </c>
      <c r="I125" s="9">
        <f t="shared" si="13"/>
        <v>611550.65948110074</v>
      </c>
      <c r="J125" s="9">
        <f t="shared" si="14"/>
        <v>2796858.0342111103</v>
      </c>
      <c r="N125" s="1"/>
    </row>
    <row r="126" spans="1:14">
      <c r="A126" s="8">
        <v>118</v>
      </c>
      <c r="B126" s="9">
        <f t="shared" si="17"/>
        <v>349037629.29732043</v>
      </c>
      <c r="C126" s="10">
        <f t="shared" si="15"/>
        <v>0</v>
      </c>
      <c r="D126" s="11">
        <f t="shared" si="19"/>
        <v>0</v>
      </c>
      <c r="E126" s="9">
        <f t="shared" si="18"/>
        <v>2796858.0342111103</v>
      </c>
      <c r="F126" s="9">
        <f t="shared" si="20"/>
        <v>2181485.1831082525</v>
      </c>
      <c r="G126" s="9">
        <f t="shared" si="21"/>
        <v>615372.85110285785</v>
      </c>
      <c r="H126" s="9">
        <f t="shared" si="16"/>
        <v>0</v>
      </c>
      <c r="I126" s="9">
        <f t="shared" si="13"/>
        <v>615372.85110285785</v>
      </c>
      <c r="J126" s="9">
        <f t="shared" si="14"/>
        <v>2796858.0342111103</v>
      </c>
      <c r="N126" s="1"/>
    </row>
    <row r="127" spans="1:14">
      <c r="A127" s="8">
        <v>119</v>
      </c>
      <c r="B127" s="9">
        <f t="shared" si="17"/>
        <v>348422256.4462176</v>
      </c>
      <c r="C127" s="10">
        <f t="shared" si="15"/>
        <v>0</v>
      </c>
      <c r="D127" s="11">
        <f t="shared" si="19"/>
        <v>0</v>
      </c>
      <c r="E127" s="9">
        <f t="shared" si="18"/>
        <v>2796858.0342111103</v>
      </c>
      <c r="F127" s="9">
        <f t="shared" si="20"/>
        <v>2177639.10278886</v>
      </c>
      <c r="G127" s="9">
        <f t="shared" si="21"/>
        <v>619218.93142225035</v>
      </c>
      <c r="H127" s="9">
        <f t="shared" si="16"/>
        <v>0</v>
      </c>
      <c r="I127" s="9">
        <f t="shared" si="13"/>
        <v>619218.93142225035</v>
      </c>
      <c r="J127" s="9">
        <f t="shared" si="14"/>
        <v>2796858.0342111103</v>
      </c>
      <c r="N127" s="1"/>
    </row>
    <row r="128" spans="1:14">
      <c r="A128" s="8">
        <v>120</v>
      </c>
      <c r="B128" s="9">
        <f t="shared" si="17"/>
        <v>347803037.51479536</v>
      </c>
      <c r="C128" s="10">
        <f t="shared" si="15"/>
        <v>0</v>
      </c>
      <c r="D128" s="11">
        <f t="shared" si="19"/>
        <v>0</v>
      </c>
      <c r="E128" s="9">
        <f t="shared" si="18"/>
        <v>2796858.0342111103</v>
      </c>
      <c r="F128" s="9">
        <f t="shared" si="20"/>
        <v>2173768.984467471</v>
      </c>
      <c r="G128" s="9">
        <f t="shared" si="21"/>
        <v>623089.04974363931</v>
      </c>
      <c r="H128" s="9">
        <f t="shared" si="16"/>
        <v>0</v>
      </c>
      <c r="I128" s="9">
        <f t="shared" si="13"/>
        <v>623089.04974363931</v>
      </c>
      <c r="J128" s="9">
        <f t="shared" si="14"/>
        <v>2796858.0342111103</v>
      </c>
      <c r="N128" s="1"/>
    </row>
    <row r="129" spans="1:14">
      <c r="A129" s="8">
        <v>121</v>
      </c>
      <c r="B129" s="9">
        <f t="shared" si="17"/>
        <v>347179948.46505171</v>
      </c>
      <c r="C129" s="10">
        <f t="shared" si="15"/>
        <v>0</v>
      </c>
      <c r="D129" s="11">
        <f t="shared" si="19"/>
        <v>0</v>
      </c>
      <c r="E129" s="9">
        <f t="shared" si="18"/>
        <v>2796858.0342111103</v>
      </c>
      <c r="F129" s="9">
        <f t="shared" si="20"/>
        <v>2169874.6779065728</v>
      </c>
      <c r="G129" s="9">
        <f t="shared" si="21"/>
        <v>626983.3563045375</v>
      </c>
      <c r="H129" s="9">
        <f t="shared" si="16"/>
        <v>0</v>
      </c>
      <c r="I129" s="9">
        <f t="shared" si="13"/>
        <v>626983.3563045375</v>
      </c>
      <c r="J129" s="9">
        <f t="shared" si="14"/>
        <v>2796858.0342111103</v>
      </c>
      <c r="N129" s="1"/>
    </row>
    <row r="130" spans="1:14">
      <c r="A130" s="8">
        <v>122</v>
      </c>
      <c r="B130" s="9">
        <f t="shared" si="17"/>
        <v>346552965.10874718</v>
      </c>
      <c r="C130" s="10">
        <f t="shared" si="15"/>
        <v>0</v>
      </c>
      <c r="D130" s="11">
        <f t="shared" si="19"/>
        <v>0</v>
      </c>
      <c r="E130" s="9">
        <f t="shared" si="18"/>
        <v>2796858.0342111103</v>
      </c>
      <c r="F130" s="9">
        <f t="shared" si="20"/>
        <v>2165956.0319296699</v>
      </c>
      <c r="G130" s="9">
        <f t="shared" si="21"/>
        <v>630902.00228144042</v>
      </c>
      <c r="H130" s="9">
        <f t="shared" si="16"/>
        <v>0</v>
      </c>
      <c r="I130" s="9">
        <f t="shared" si="13"/>
        <v>630902.00228144042</v>
      </c>
      <c r="J130" s="9">
        <f t="shared" si="14"/>
        <v>2796858.0342111103</v>
      </c>
      <c r="N130" s="1"/>
    </row>
    <row r="131" spans="1:14">
      <c r="A131" s="8">
        <v>123</v>
      </c>
      <c r="B131" s="9">
        <f t="shared" si="17"/>
        <v>345922063.10646576</v>
      </c>
      <c r="C131" s="10">
        <f t="shared" si="15"/>
        <v>0</v>
      </c>
      <c r="D131" s="11">
        <f t="shared" si="19"/>
        <v>0</v>
      </c>
      <c r="E131" s="9">
        <f t="shared" si="18"/>
        <v>2796858.0342111103</v>
      </c>
      <c r="F131" s="9">
        <f t="shared" si="20"/>
        <v>2162012.8944154107</v>
      </c>
      <c r="G131" s="9">
        <f t="shared" si="21"/>
        <v>634845.13979569962</v>
      </c>
      <c r="H131" s="9">
        <f t="shared" si="16"/>
        <v>0</v>
      </c>
      <c r="I131" s="9">
        <f t="shared" si="13"/>
        <v>634845.13979569962</v>
      </c>
      <c r="J131" s="9">
        <f t="shared" si="14"/>
        <v>2796858.0342111103</v>
      </c>
      <c r="N131" s="1"/>
    </row>
    <row r="132" spans="1:14">
      <c r="A132" s="8">
        <v>124</v>
      </c>
      <c r="B132" s="9">
        <f t="shared" si="17"/>
        <v>345287217.96667004</v>
      </c>
      <c r="C132" s="10">
        <f t="shared" si="15"/>
        <v>0</v>
      </c>
      <c r="D132" s="11">
        <f t="shared" si="19"/>
        <v>0</v>
      </c>
      <c r="E132" s="9">
        <f t="shared" si="18"/>
        <v>2796858.0342111103</v>
      </c>
      <c r="F132" s="9">
        <f t="shared" si="20"/>
        <v>2158045.1122916876</v>
      </c>
      <c r="G132" s="9">
        <f t="shared" si="21"/>
        <v>638812.92191942269</v>
      </c>
      <c r="H132" s="9">
        <f t="shared" si="16"/>
        <v>0</v>
      </c>
      <c r="I132" s="9">
        <f t="shared" si="13"/>
        <v>638812.92191942269</v>
      </c>
      <c r="J132" s="9">
        <f t="shared" si="14"/>
        <v>2796858.0342111103</v>
      </c>
      <c r="N132" s="1"/>
    </row>
    <row r="133" spans="1:14">
      <c r="A133" s="8">
        <v>125</v>
      </c>
      <c r="B133" s="9">
        <f t="shared" si="17"/>
        <v>344648405.04475063</v>
      </c>
      <c r="C133" s="10">
        <f t="shared" si="15"/>
        <v>0</v>
      </c>
      <c r="D133" s="11">
        <f t="shared" si="19"/>
        <v>0</v>
      </c>
      <c r="E133" s="9">
        <f t="shared" si="18"/>
        <v>2796858.0342111103</v>
      </c>
      <c r="F133" s="9">
        <f t="shared" si="20"/>
        <v>2154052.5315296911</v>
      </c>
      <c r="G133" s="9">
        <f t="shared" si="21"/>
        <v>642805.50268141925</v>
      </c>
      <c r="H133" s="9">
        <f t="shared" si="16"/>
        <v>0</v>
      </c>
      <c r="I133" s="9">
        <f t="shared" si="13"/>
        <v>642805.50268141925</v>
      </c>
      <c r="J133" s="9">
        <f t="shared" si="14"/>
        <v>2796858.0342111103</v>
      </c>
      <c r="N133" s="1"/>
    </row>
    <row r="134" spans="1:14">
      <c r="A134" s="8">
        <v>126</v>
      </c>
      <c r="B134" s="9">
        <f t="shared" si="17"/>
        <v>344005599.5420692</v>
      </c>
      <c r="C134" s="10">
        <f t="shared" si="15"/>
        <v>0</v>
      </c>
      <c r="D134" s="11">
        <f t="shared" si="19"/>
        <v>0</v>
      </c>
      <c r="E134" s="9">
        <f t="shared" si="18"/>
        <v>2796858.0342111103</v>
      </c>
      <c r="F134" s="9">
        <f t="shared" si="20"/>
        <v>2150034.9971379321</v>
      </c>
      <c r="G134" s="9">
        <f t="shared" si="21"/>
        <v>646823.03707317822</v>
      </c>
      <c r="H134" s="9">
        <f t="shared" si="16"/>
        <v>0</v>
      </c>
      <c r="I134" s="9">
        <f t="shared" si="13"/>
        <v>646823.03707317822</v>
      </c>
      <c r="J134" s="9">
        <f t="shared" si="14"/>
        <v>2796858.0342111103</v>
      </c>
      <c r="N134" s="1"/>
    </row>
    <row r="135" spans="1:14">
      <c r="A135" s="8">
        <v>127</v>
      </c>
      <c r="B135" s="9">
        <f t="shared" si="17"/>
        <v>343358776.504996</v>
      </c>
      <c r="C135" s="10">
        <f t="shared" si="15"/>
        <v>0</v>
      </c>
      <c r="D135" s="11">
        <f t="shared" si="19"/>
        <v>0</v>
      </c>
      <c r="E135" s="9">
        <f t="shared" si="18"/>
        <v>2796858.0342111103</v>
      </c>
      <c r="F135" s="9">
        <f t="shared" si="20"/>
        <v>2145992.3531562248</v>
      </c>
      <c r="G135" s="9">
        <f t="shared" si="21"/>
        <v>650865.6810548855</v>
      </c>
      <c r="H135" s="9">
        <f t="shared" si="16"/>
        <v>0</v>
      </c>
      <c r="I135" s="9">
        <f t="shared" si="13"/>
        <v>650865.6810548855</v>
      </c>
      <c r="J135" s="9">
        <f t="shared" si="14"/>
        <v>2796858.0342111103</v>
      </c>
      <c r="N135" s="1"/>
    </row>
    <row r="136" spans="1:14">
      <c r="A136" s="8">
        <v>128</v>
      </c>
      <c r="B136" s="9">
        <f t="shared" si="17"/>
        <v>342707910.82394111</v>
      </c>
      <c r="C136" s="10">
        <f t="shared" si="15"/>
        <v>0</v>
      </c>
      <c r="D136" s="11">
        <f t="shared" si="19"/>
        <v>0</v>
      </c>
      <c r="E136" s="9">
        <f t="shared" si="18"/>
        <v>2796858.0342111103</v>
      </c>
      <c r="F136" s="9">
        <f t="shared" si="20"/>
        <v>2141924.4426496318</v>
      </c>
      <c r="G136" s="9">
        <f t="shared" si="21"/>
        <v>654933.59156147856</v>
      </c>
      <c r="H136" s="9">
        <f t="shared" si="16"/>
        <v>0</v>
      </c>
      <c r="I136" s="9">
        <f t="shared" si="13"/>
        <v>654933.59156147856</v>
      </c>
      <c r="J136" s="9">
        <f t="shared" si="14"/>
        <v>2796858.0342111103</v>
      </c>
      <c r="N136" s="1"/>
    </row>
    <row r="137" spans="1:14">
      <c r="A137" s="8">
        <v>129</v>
      </c>
      <c r="B137" s="9">
        <f t="shared" si="17"/>
        <v>342052977.23237962</v>
      </c>
      <c r="C137" s="10">
        <f t="shared" si="15"/>
        <v>0</v>
      </c>
      <c r="D137" s="11">
        <f t="shared" si="19"/>
        <v>0</v>
      </c>
      <c r="E137" s="9">
        <f t="shared" si="18"/>
        <v>2796858.0342111103</v>
      </c>
      <c r="F137" s="9">
        <f t="shared" si="20"/>
        <v>2137831.1077023726</v>
      </c>
      <c r="G137" s="9">
        <f t="shared" si="21"/>
        <v>659026.92650873773</v>
      </c>
      <c r="H137" s="9">
        <f t="shared" si="16"/>
        <v>0</v>
      </c>
      <c r="I137" s="9">
        <f t="shared" ref="I137:I200" si="22">H137+G137</f>
        <v>659026.92650873773</v>
      </c>
      <c r="J137" s="9">
        <f t="shared" ref="J137:J200" si="23">F137+G137+H137</f>
        <v>2796858.0342111103</v>
      </c>
      <c r="N137" s="1"/>
    </row>
    <row r="138" spans="1:14">
      <c r="A138" s="8">
        <v>130</v>
      </c>
      <c r="B138" s="9">
        <f t="shared" si="17"/>
        <v>341393950.30587089</v>
      </c>
      <c r="C138" s="10">
        <f t="shared" ref="C138:C201" si="24">IF(A138&lt;$D$2,($B$2/100)*($C$2*(A138/$D$2)),($B$2/100)*$C$2)</f>
        <v>0</v>
      </c>
      <c r="D138" s="11">
        <f t="shared" si="19"/>
        <v>0</v>
      </c>
      <c r="E138" s="9">
        <f t="shared" si="18"/>
        <v>2796858.0342111103</v>
      </c>
      <c r="F138" s="9">
        <f t="shared" si="20"/>
        <v>2133712.1894116928</v>
      </c>
      <c r="G138" s="9">
        <f t="shared" si="21"/>
        <v>663145.84479941754</v>
      </c>
      <c r="H138" s="9">
        <f t="shared" ref="H138:H201" si="25">IF(B138-G138&gt;0,D138*(B138-G138),0)</f>
        <v>0</v>
      </c>
      <c r="I138" s="9">
        <f t="shared" si="22"/>
        <v>663145.84479941754</v>
      </c>
      <c r="J138" s="9">
        <f t="shared" si="23"/>
        <v>2796858.0342111103</v>
      </c>
      <c r="N138" s="1"/>
    </row>
    <row r="139" spans="1:14">
      <c r="A139" s="8">
        <v>131</v>
      </c>
      <c r="B139" s="9">
        <f t="shared" ref="B139:B202" si="26">IF(B138-I138&gt;0,B138-I138,0)</f>
        <v>340730804.46107149</v>
      </c>
      <c r="C139" s="10">
        <f t="shared" si="24"/>
        <v>0</v>
      </c>
      <c r="D139" s="11">
        <f t="shared" si="19"/>
        <v>0</v>
      </c>
      <c r="E139" s="9">
        <f t="shared" ref="E139:E202" si="27">IF(H138&gt;0,ABS(PMT($B$3/12,$A$368-A138,B139,0,0)),ABS(PMT($B$3/12,$A$368,$B$9,0,0)))</f>
        <v>2796858.0342111103</v>
      </c>
      <c r="F139" s="9">
        <f t="shared" si="20"/>
        <v>2129567.5278816968</v>
      </c>
      <c r="G139" s="9">
        <f t="shared" si="21"/>
        <v>667290.5063294135</v>
      </c>
      <c r="H139" s="9">
        <f t="shared" si="25"/>
        <v>0</v>
      </c>
      <c r="I139" s="9">
        <f t="shared" si="22"/>
        <v>667290.5063294135</v>
      </c>
      <c r="J139" s="9">
        <f t="shared" si="23"/>
        <v>2796858.0342111103</v>
      </c>
      <c r="N139" s="1"/>
    </row>
    <row r="140" spans="1:14">
      <c r="A140" s="8">
        <v>132</v>
      </c>
      <c r="B140" s="9">
        <f t="shared" si="26"/>
        <v>340063513.95474207</v>
      </c>
      <c r="C140" s="10">
        <f t="shared" si="24"/>
        <v>0</v>
      </c>
      <c r="D140" s="11">
        <f t="shared" si="19"/>
        <v>0</v>
      </c>
      <c r="E140" s="9">
        <f t="shared" si="27"/>
        <v>2796858.0342111103</v>
      </c>
      <c r="F140" s="9">
        <f t="shared" si="20"/>
        <v>2125396.9622171377</v>
      </c>
      <c r="G140" s="9">
        <f t="shared" si="21"/>
        <v>671461.07199397264</v>
      </c>
      <c r="H140" s="9">
        <f t="shared" si="25"/>
        <v>0</v>
      </c>
      <c r="I140" s="9">
        <f t="shared" si="22"/>
        <v>671461.07199397264</v>
      </c>
      <c r="J140" s="9">
        <f t="shared" si="23"/>
        <v>2796858.0342111103</v>
      </c>
      <c r="N140" s="1"/>
    </row>
    <row r="141" spans="1:14">
      <c r="A141" s="8">
        <v>133</v>
      </c>
      <c r="B141" s="9">
        <f t="shared" si="26"/>
        <v>339392052.88274813</v>
      </c>
      <c r="C141" s="10">
        <f t="shared" si="24"/>
        <v>0</v>
      </c>
      <c r="D141" s="11">
        <f t="shared" si="19"/>
        <v>0</v>
      </c>
      <c r="E141" s="9">
        <f t="shared" si="27"/>
        <v>2796858.0342111103</v>
      </c>
      <c r="F141" s="9">
        <f t="shared" si="20"/>
        <v>2121200.3305171756</v>
      </c>
      <c r="G141" s="9">
        <f t="shared" si="21"/>
        <v>675657.70369393472</v>
      </c>
      <c r="H141" s="9">
        <f t="shared" si="25"/>
        <v>0</v>
      </c>
      <c r="I141" s="9">
        <f t="shared" si="22"/>
        <v>675657.70369393472</v>
      </c>
      <c r="J141" s="9">
        <f t="shared" si="23"/>
        <v>2796858.0342111103</v>
      </c>
      <c r="N141" s="1"/>
    </row>
    <row r="142" spans="1:14">
      <c r="A142" s="8">
        <v>134</v>
      </c>
      <c r="B142" s="9">
        <f t="shared" si="26"/>
        <v>338716395.1790542</v>
      </c>
      <c r="C142" s="10">
        <f t="shared" si="24"/>
        <v>0</v>
      </c>
      <c r="D142" s="11">
        <f t="shared" si="19"/>
        <v>0</v>
      </c>
      <c r="E142" s="9">
        <f t="shared" si="27"/>
        <v>2796858.0342111103</v>
      </c>
      <c r="F142" s="9">
        <f t="shared" si="20"/>
        <v>2116977.4698690884</v>
      </c>
      <c r="G142" s="9">
        <f t="shared" si="21"/>
        <v>679880.56434202194</v>
      </c>
      <c r="H142" s="9">
        <f t="shared" si="25"/>
        <v>0</v>
      </c>
      <c r="I142" s="9">
        <f t="shared" si="22"/>
        <v>679880.56434202194</v>
      </c>
      <c r="J142" s="9">
        <f t="shared" si="23"/>
        <v>2796858.0342111103</v>
      </c>
      <c r="N142" s="1"/>
    </row>
    <row r="143" spans="1:14">
      <c r="A143" s="8">
        <v>135</v>
      </c>
      <c r="B143" s="9">
        <f t="shared" si="26"/>
        <v>338036514.61471218</v>
      </c>
      <c r="C143" s="10">
        <f t="shared" si="24"/>
        <v>0</v>
      </c>
      <c r="D143" s="11">
        <f t="shared" si="19"/>
        <v>0</v>
      </c>
      <c r="E143" s="9">
        <f t="shared" si="27"/>
        <v>2796858.0342111103</v>
      </c>
      <c r="F143" s="9">
        <f t="shared" si="20"/>
        <v>2112728.2163419509</v>
      </c>
      <c r="G143" s="9">
        <f t="shared" si="21"/>
        <v>684129.81786915939</v>
      </c>
      <c r="H143" s="9">
        <f t="shared" si="25"/>
        <v>0</v>
      </c>
      <c r="I143" s="9">
        <f t="shared" si="22"/>
        <v>684129.81786915939</v>
      </c>
      <c r="J143" s="9">
        <f t="shared" si="23"/>
        <v>2796858.0342111103</v>
      </c>
      <c r="N143" s="1"/>
    </row>
    <row r="144" spans="1:14">
      <c r="A144" s="8">
        <v>136</v>
      </c>
      <c r="B144" s="9">
        <f t="shared" si="26"/>
        <v>337352384.79684299</v>
      </c>
      <c r="C144" s="10">
        <f t="shared" si="24"/>
        <v>0</v>
      </c>
      <c r="D144" s="11">
        <f t="shared" si="19"/>
        <v>0</v>
      </c>
      <c r="E144" s="9">
        <f t="shared" si="27"/>
        <v>2796858.0342111103</v>
      </c>
      <c r="F144" s="9">
        <f t="shared" si="20"/>
        <v>2108452.4049802683</v>
      </c>
      <c r="G144" s="9">
        <f t="shared" si="21"/>
        <v>688405.62923084199</v>
      </c>
      <c r="H144" s="9">
        <f t="shared" si="25"/>
        <v>0</v>
      </c>
      <c r="I144" s="9">
        <f t="shared" si="22"/>
        <v>688405.62923084199</v>
      </c>
      <c r="J144" s="9">
        <f t="shared" si="23"/>
        <v>2796858.0342111103</v>
      </c>
      <c r="N144" s="1"/>
    </row>
    <row r="145" spans="1:14">
      <c r="A145" s="8">
        <v>137</v>
      </c>
      <c r="B145" s="9">
        <f t="shared" si="26"/>
        <v>336663979.16761214</v>
      </c>
      <c r="C145" s="10">
        <f t="shared" si="24"/>
        <v>0</v>
      </c>
      <c r="D145" s="11">
        <f t="shared" si="19"/>
        <v>0</v>
      </c>
      <c r="E145" s="9">
        <f t="shared" si="27"/>
        <v>2796858.0342111103</v>
      </c>
      <c r="F145" s="9">
        <f t="shared" si="20"/>
        <v>2104149.8697975758</v>
      </c>
      <c r="G145" s="9">
        <f t="shared" si="21"/>
        <v>692708.16441353457</v>
      </c>
      <c r="H145" s="9">
        <f t="shared" si="25"/>
        <v>0</v>
      </c>
      <c r="I145" s="9">
        <f t="shared" si="22"/>
        <v>692708.16441353457</v>
      </c>
      <c r="J145" s="9">
        <f t="shared" si="23"/>
        <v>2796858.0342111103</v>
      </c>
      <c r="N145" s="1"/>
    </row>
    <row r="146" spans="1:14">
      <c r="A146" s="8">
        <v>138</v>
      </c>
      <c r="B146" s="9">
        <f t="shared" si="26"/>
        <v>335971271.00319862</v>
      </c>
      <c r="C146" s="10">
        <f t="shared" si="24"/>
        <v>0</v>
      </c>
      <c r="D146" s="11">
        <f t="shared" si="19"/>
        <v>0</v>
      </c>
      <c r="E146" s="9">
        <f t="shared" si="27"/>
        <v>2796858.0342111103</v>
      </c>
      <c r="F146" s="9">
        <f t="shared" si="20"/>
        <v>2099820.4437699914</v>
      </c>
      <c r="G146" s="9">
        <f t="shared" si="21"/>
        <v>697037.59044111893</v>
      </c>
      <c r="H146" s="9">
        <f t="shared" si="25"/>
        <v>0</v>
      </c>
      <c r="I146" s="9">
        <f t="shared" si="22"/>
        <v>697037.59044111893</v>
      </c>
      <c r="J146" s="9">
        <f t="shared" si="23"/>
        <v>2796858.0342111103</v>
      </c>
      <c r="N146" s="1"/>
    </row>
    <row r="147" spans="1:14">
      <c r="A147" s="8">
        <v>139</v>
      </c>
      <c r="B147" s="9">
        <f t="shared" si="26"/>
        <v>335274233.41275752</v>
      </c>
      <c r="C147" s="10">
        <f t="shared" si="24"/>
        <v>0</v>
      </c>
      <c r="D147" s="11">
        <f t="shared" si="19"/>
        <v>0</v>
      </c>
      <c r="E147" s="9">
        <f t="shared" si="27"/>
        <v>2796858.0342111103</v>
      </c>
      <c r="F147" s="9">
        <f t="shared" si="20"/>
        <v>2095463.9588297342</v>
      </c>
      <c r="G147" s="9">
        <f t="shared" si="21"/>
        <v>701394.07538137608</v>
      </c>
      <c r="H147" s="9">
        <f t="shared" si="25"/>
        <v>0</v>
      </c>
      <c r="I147" s="9">
        <f t="shared" si="22"/>
        <v>701394.07538137608</v>
      </c>
      <c r="J147" s="9">
        <f t="shared" si="23"/>
        <v>2796858.0342111103</v>
      </c>
      <c r="N147" s="1"/>
    </row>
    <row r="148" spans="1:14">
      <c r="A148" s="8">
        <v>140</v>
      </c>
      <c r="B148" s="9">
        <f t="shared" si="26"/>
        <v>334572839.33737612</v>
      </c>
      <c r="C148" s="10">
        <f t="shared" si="24"/>
        <v>0</v>
      </c>
      <c r="D148" s="11">
        <f t="shared" si="19"/>
        <v>0</v>
      </c>
      <c r="E148" s="9">
        <f t="shared" si="27"/>
        <v>2796858.0342111103</v>
      </c>
      <c r="F148" s="9">
        <f t="shared" si="20"/>
        <v>2091080.2458586006</v>
      </c>
      <c r="G148" s="9">
        <f t="shared" si="21"/>
        <v>705777.78835250973</v>
      </c>
      <c r="H148" s="9">
        <f t="shared" si="25"/>
        <v>0</v>
      </c>
      <c r="I148" s="9">
        <f t="shared" si="22"/>
        <v>705777.78835250973</v>
      </c>
      <c r="J148" s="9">
        <f t="shared" si="23"/>
        <v>2796858.0342111103</v>
      </c>
      <c r="N148" s="1"/>
    </row>
    <row r="149" spans="1:14">
      <c r="A149" s="8">
        <v>141</v>
      </c>
      <c r="B149" s="9">
        <f t="shared" si="26"/>
        <v>333867061.54902363</v>
      </c>
      <c r="C149" s="10">
        <f t="shared" si="24"/>
        <v>0</v>
      </c>
      <c r="D149" s="11">
        <f t="shared" si="19"/>
        <v>0</v>
      </c>
      <c r="E149" s="9">
        <f t="shared" si="27"/>
        <v>2796858.0342111103</v>
      </c>
      <c r="F149" s="9">
        <f t="shared" si="20"/>
        <v>2086669.1346813976</v>
      </c>
      <c r="G149" s="9">
        <f t="shared" si="21"/>
        <v>710188.89952971274</v>
      </c>
      <c r="H149" s="9">
        <f t="shared" si="25"/>
        <v>0</v>
      </c>
      <c r="I149" s="9">
        <f t="shared" si="22"/>
        <v>710188.89952971274</v>
      </c>
      <c r="J149" s="9">
        <f t="shared" si="23"/>
        <v>2796858.0342111103</v>
      </c>
      <c r="N149" s="1"/>
    </row>
    <row r="150" spans="1:14">
      <c r="A150" s="8">
        <v>142</v>
      </c>
      <c r="B150" s="9">
        <f t="shared" si="26"/>
        <v>333156872.64949393</v>
      </c>
      <c r="C150" s="10">
        <f t="shared" si="24"/>
        <v>0</v>
      </c>
      <c r="D150" s="11">
        <f t="shared" si="19"/>
        <v>0</v>
      </c>
      <c r="E150" s="9">
        <f t="shared" si="27"/>
        <v>2796858.0342111103</v>
      </c>
      <c r="F150" s="9">
        <f t="shared" si="20"/>
        <v>2082230.4540593368</v>
      </c>
      <c r="G150" s="9">
        <f t="shared" si="21"/>
        <v>714627.58015177352</v>
      </c>
      <c r="H150" s="9">
        <f t="shared" si="25"/>
        <v>0</v>
      </c>
      <c r="I150" s="9">
        <f t="shared" si="22"/>
        <v>714627.58015177352</v>
      </c>
      <c r="J150" s="9">
        <f t="shared" si="23"/>
        <v>2796858.0342111103</v>
      </c>
      <c r="N150" s="1"/>
    </row>
    <row r="151" spans="1:14">
      <c r="A151" s="8">
        <v>143</v>
      </c>
      <c r="B151" s="9">
        <f t="shared" si="26"/>
        <v>332442245.06934214</v>
      </c>
      <c r="C151" s="10">
        <f t="shared" si="24"/>
        <v>0</v>
      </c>
      <c r="D151" s="11">
        <f t="shared" si="19"/>
        <v>0</v>
      </c>
      <c r="E151" s="9">
        <f t="shared" si="27"/>
        <v>2796858.0342111103</v>
      </c>
      <c r="F151" s="9">
        <f t="shared" si="20"/>
        <v>2077764.0316833882</v>
      </c>
      <c r="G151" s="9">
        <f t="shared" si="21"/>
        <v>719094.00252772216</v>
      </c>
      <c r="H151" s="9">
        <f t="shared" si="25"/>
        <v>0</v>
      </c>
      <c r="I151" s="9">
        <f t="shared" si="22"/>
        <v>719094.00252772216</v>
      </c>
      <c r="J151" s="9">
        <f t="shared" si="23"/>
        <v>2796858.0342111103</v>
      </c>
      <c r="N151" s="1"/>
    </row>
    <row r="152" spans="1:14">
      <c r="A152" s="8">
        <v>144</v>
      </c>
      <c r="B152" s="9">
        <f t="shared" si="26"/>
        <v>331723151.06681442</v>
      </c>
      <c r="C152" s="10">
        <f t="shared" si="24"/>
        <v>0</v>
      </c>
      <c r="D152" s="11">
        <f t="shared" si="19"/>
        <v>0</v>
      </c>
      <c r="E152" s="9">
        <f t="shared" si="27"/>
        <v>2796858.0342111103</v>
      </c>
      <c r="F152" s="9">
        <f t="shared" si="20"/>
        <v>2073269.69416759</v>
      </c>
      <c r="G152" s="9">
        <f t="shared" si="21"/>
        <v>723588.34004352032</v>
      </c>
      <c r="H152" s="9">
        <f t="shared" si="25"/>
        <v>0</v>
      </c>
      <c r="I152" s="9">
        <f t="shared" si="22"/>
        <v>723588.34004352032</v>
      </c>
      <c r="J152" s="9">
        <f t="shared" si="23"/>
        <v>2796858.0342111103</v>
      </c>
      <c r="N152" s="1"/>
    </row>
    <row r="153" spans="1:14">
      <c r="A153" s="8">
        <v>145</v>
      </c>
      <c r="B153" s="9">
        <f t="shared" si="26"/>
        <v>330999562.72677088</v>
      </c>
      <c r="C153" s="10">
        <f t="shared" si="24"/>
        <v>0</v>
      </c>
      <c r="D153" s="11">
        <f t="shared" si="19"/>
        <v>0</v>
      </c>
      <c r="E153" s="9">
        <f t="shared" si="27"/>
        <v>2796858.0342111103</v>
      </c>
      <c r="F153" s="9">
        <f t="shared" si="20"/>
        <v>2068747.2670423179</v>
      </c>
      <c r="G153" s="9">
        <f t="shared" si="21"/>
        <v>728110.76716879243</v>
      </c>
      <c r="H153" s="9">
        <f t="shared" si="25"/>
        <v>0</v>
      </c>
      <c r="I153" s="9">
        <f t="shared" si="22"/>
        <v>728110.76716879243</v>
      </c>
      <c r="J153" s="9">
        <f t="shared" si="23"/>
        <v>2796858.0342111103</v>
      </c>
      <c r="N153" s="1"/>
    </row>
    <row r="154" spans="1:14">
      <c r="A154" s="8">
        <v>146</v>
      </c>
      <c r="B154" s="9">
        <f t="shared" si="26"/>
        <v>330271451.95960206</v>
      </c>
      <c r="C154" s="10">
        <f t="shared" si="24"/>
        <v>0</v>
      </c>
      <c r="D154" s="11">
        <f t="shared" si="19"/>
        <v>0</v>
      </c>
      <c r="E154" s="9">
        <f t="shared" si="27"/>
        <v>2796858.0342111103</v>
      </c>
      <c r="F154" s="9">
        <f t="shared" si="20"/>
        <v>2064196.5747475126</v>
      </c>
      <c r="G154" s="9">
        <f t="shared" si="21"/>
        <v>732661.45946359774</v>
      </c>
      <c r="H154" s="9">
        <f t="shared" si="25"/>
        <v>0</v>
      </c>
      <c r="I154" s="9">
        <f t="shared" si="22"/>
        <v>732661.45946359774</v>
      </c>
      <c r="J154" s="9">
        <f t="shared" si="23"/>
        <v>2796858.0342111103</v>
      </c>
      <c r="N154" s="1"/>
    </row>
    <row r="155" spans="1:14">
      <c r="A155" s="8">
        <v>147</v>
      </c>
      <c r="B155" s="9">
        <f t="shared" si="26"/>
        <v>329538790.50013846</v>
      </c>
      <c r="C155" s="10">
        <f t="shared" si="24"/>
        <v>0</v>
      </c>
      <c r="D155" s="11">
        <f t="shared" si="19"/>
        <v>0</v>
      </c>
      <c r="E155" s="9">
        <f t="shared" si="27"/>
        <v>2796858.0342111103</v>
      </c>
      <c r="F155" s="9">
        <f t="shared" si="20"/>
        <v>2059617.4406258652</v>
      </c>
      <c r="G155" s="9">
        <f t="shared" si="21"/>
        <v>737240.59358524508</v>
      </c>
      <c r="H155" s="9">
        <f t="shared" si="25"/>
        <v>0</v>
      </c>
      <c r="I155" s="9">
        <f t="shared" si="22"/>
        <v>737240.59358524508</v>
      </c>
      <c r="J155" s="9">
        <f t="shared" si="23"/>
        <v>2796858.0342111103</v>
      </c>
      <c r="N155" s="1"/>
    </row>
    <row r="156" spans="1:14">
      <c r="A156" s="8">
        <v>148</v>
      </c>
      <c r="B156" s="9">
        <f t="shared" si="26"/>
        <v>328801549.90655321</v>
      </c>
      <c r="C156" s="10">
        <f t="shared" si="24"/>
        <v>0</v>
      </c>
      <c r="D156" s="11">
        <f t="shared" si="19"/>
        <v>0</v>
      </c>
      <c r="E156" s="9">
        <f t="shared" si="27"/>
        <v>2796858.0342111103</v>
      </c>
      <c r="F156" s="9">
        <f t="shared" si="20"/>
        <v>2055009.6869159574</v>
      </c>
      <c r="G156" s="9">
        <f t="shared" si="21"/>
        <v>741848.34729515295</v>
      </c>
      <c r="H156" s="9">
        <f t="shared" si="25"/>
        <v>0</v>
      </c>
      <c r="I156" s="9">
        <f t="shared" si="22"/>
        <v>741848.34729515295</v>
      </c>
      <c r="J156" s="9">
        <f t="shared" si="23"/>
        <v>2796858.0342111103</v>
      </c>
      <c r="N156" s="1"/>
    </row>
    <row r="157" spans="1:14">
      <c r="A157" s="8">
        <v>149</v>
      </c>
      <c r="B157" s="9">
        <f t="shared" si="26"/>
        <v>328059701.55925804</v>
      </c>
      <c r="C157" s="10">
        <f t="shared" si="24"/>
        <v>0</v>
      </c>
      <c r="D157" s="11">
        <f t="shared" si="19"/>
        <v>0</v>
      </c>
      <c r="E157" s="9">
        <f t="shared" si="27"/>
        <v>2796858.0342111103</v>
      </c>
      <c r="F157" s="9">
        <f t="shared" si="20"/>
        <v>2050373.1347453627</v>
      </c>
      <c r="G157" s="9">
        <f t="shared" si="21"/>
        <v>746484.89946574764</v>
      </c>
      <c r="H157" s="9">
        <f t="shared" si="25"/>
        <v>0</v>
      </c>
      <c r="I157" s="9">
        <f t="shared" si="22"/>
        <v>746484.89946574764</v>
      </c>
      <c r="J157" s="9">
        <f t="shared" si="23"/>
        <v>2796858.0342111103</v>
      </c>
      <c r="N157" s="1"/>
    </row>
    <row r="158" spans="1:14">
      <c r="A158" s="8">
        <v>150</v>
      </c>
      <c r="B158" s="9">
        <f t="shared" si="26"/>
        <v>327313216.6597923</v>
      </c>
      <c r="C158" s="10">
        <f t="shared" si="24"/>
        <v>0</v>
      </c>
      <c r="D158" s="11">
        <f t="shared" si="19"/>
        <v>0</v>
      </c>
      <c r="E158" s="9">
        <f t="shared" si="27"/>
        <v>2796858.0342111103</v>
      </c>
      <c r="F158" s="9">
        <f t="shared" si="20"/>
        <v>2045707.6041237018</v>
      </c>
      <c r="G158" s="9">
        <f t="shared" si="21"/>
        <v>751150.43008740852</v>
      </c>
      <c r="H158" s="9">
        <f t="shared" si="25"/>
        <v>0</v>
      </c>
      <c r="I158" s="9">
        <f t="shared" si="22"/>
        <v>751150.43008740852</v>
      </c>
      <c r="J158" s="9">
        <f t="shared" si="23"/>
        <v>2796858.0342111103</v>
      </c>
      <c r="N158" s="1"/>
    </row>
    <row r="159" spans="1:14">
      <c r="A159" s="8">
        <v>151</v>
      </c>
      <c r="B159" s="9">
        <f t="shared" si="26"/>
        <v>326562066.22970492</v>
      </c>
      <c r="C159" s="10">
        <f t="shared" si="24"/>
        <v>0</v>
      </c>
      <c r="D159" s="11">
        <f t="shared" si="19"/>
        <v>0</v>
      </c>
      <c r="E159" s="9">
        <f t="shared" si="27"/>
        <v>2796858.0342111103</v>
      </c>
      <c r="F159" s="9">
        <f t="shared" si="20"/>
        <v>2041012.9139356555</v>
      </c>
      <c r="G159" s="9">
        <f t="shared" si="21"/>
        <v>755845.12027545483</v>
      </c>
      <c r="H159" s="9">
        <f t="shared" si="25"/>
        <v>0</v>
      </c>
      <c r="I159" s="9">
        <f t="shared" si="22"/>
        <v>755845.12027545483</v>
      </c>
      <c r="J159" s="9">
        <f t="shared" si="23"/>
        <v>2796858.0342111103</v>
      </c>
      <c r="N159" s="1"/>
    </row>
    <row r="160" spans="1:14">
      <c r="A160" s="8">
        <v>152</v>
      </c>
      <c r="B160" s="9">
        <f t="shared" si="26"/>
        <v>325806221.10942948</v>
      </c>
      <c r="C160" s="10">
        <f t="shared" si="24"/>
        <v>0</v>
      </c>
      <c r="D160" s="11">
        <f t="shared" si="19"/>
        <v>0</v>
      </c>
      <c r="E160" s="9">
        <f t="shared" si="27"/>
        <v>2796858.0342111103</v>
      </c>
      <c r="F160" s="9">
        <f t="shared" si="20"/>
        <v>2036288.8819339341</v>
      </c>
      <c r="G160" s="9">
        <f t="shared" si="21"/>
        <v>760569.15227717627</v>
      </c>
      <c r="H160" s="9">
        <f t="shared" si="25"/>
        <v>0</v>
      </c>
      <c r="I160" s="9">
        <f t="shared" si="22"/>
        <v>760569.15227717627</v>
      </c>
      <c r="J160" s="9">
        <f t="shared" si="23"/>
        <v>2796858.0342111103</v>
      </c>
      <c r="N160" s="1"/>
    </row>
    <row r="161" spans="1:14">
      <c r="A161" s="8">
        <v>153</v>
      </c>
      <c r="B161" s="9">
        <f t="shared" si="26"/>
        <v>325045651.95715231</v>
      </c>
      <c r="C161" s="10">
        <f t="shared" si="24"/>
        <v>0</v>
      </c>
      <c r="D161" s="11">
        <f t="shared" si="19"/>
        <v>0</v>
      </c>
      <c r="E161" s="9">
        <f t="shared" si="27"/>
        <v>2796858.0342111103</v>
      </c>
      <c r="F161" s="9">
        <f t="shared" si="20"/>
        <v>2031535.3247322016</v>
      </c>
      <c r="G161" s="9">
        <f t="shared" si="21"/>
        <v>765322.70947890868</v>
      </c>
      <c r="H161" s="9">
        <f t="shared" si="25"/>
        <v>0</v>
      </c>
      <c r="I161" s="9">
        <f t="shared" si="22"/>
        <v>765322.70947890868</v>
      </c>
      <c r="J161" s="9">
        <f t="shared" si="23"/>
        <v>2796858.0342111103</v>
      </c>
      <c r="N161" s="1"/>
    </row>
    <row r="162" spans="1:14">
      <c r="A162" s="8">
        <v>154</v>
      </c>
      <c r="B162" s="9">
        <f t="shared" si="26"/>
        <v>324280329.24767339</v>
      </c>
      <c r="C162" s="10">
        <f t="shared" si="24"/>
        <v>0</v>
      </c>
      <c r="D162" s="11">
        <f t="shared" si="19"/>
        <v>0</v>
      </c>
      <c r="E162" s="9">
        <f t="shared" si="27"/>
        <v>2796858.0342111103</v>
      </c>
      <c r="F162" s="9">
        <f t="shared" si="20"/>
        <v>2026752.0577979586</v>
      </c>
      <c r="G162" s="9">
        <f t="shared" si="21"/>
        <v>770105.97641315171</v>
      </c>
      <c r="H162" s="9">
        <f t="shared" si="25"/>
        <v>0</v>
      </c>
      <c r="I162" s="9">
        <f t="shared" si="22"/>
        <v>770105.97641315171</v>
      </c>
      <c r="J162" s="9">
        <f t="shared" si="23"/>
        <v>2796858.0342111103</v>
      </c>
      <c r="N162" s="1"/>
    </row>
    <row r="163" spans="1:14">
      <c r="A163" s="8">
        <v>155</v>
      </c>
      <c r="B163" s="9">
        <f t="shared" si="26"/>
        <v>323510223.27126026</v>
      </c>
      <c r="C163" s="10">
        <f t="shared" si="24"/>
        <v>0</v>
      </c>
      <c r="D163" s="11">
        <f t="shared" si="19"/>
        <v>0</v>
      </c>
      <c r="E163" s="9">
        <f t="shared" si="27"/>
        <v>2796858.0342111103</v>
      </c>
      <c r="F163" s="9">
        <f t="shared" si="20"/>
        <v>2021938.8954453764</v>
      </c>
      <c r="G163" s="9">
        <f t="shared" si="21"/>
        <v>774919.13876573392</v>
      </c>
      <c r="H163" s="9">
        <f t="shared" si="25"/>
        <v>0</v>
      </c>
      <c r="I163" s="9">
        <f t="shared" si="22"/>
        <v>774919.13876573392</v>
      </c>
      <c r="J163" s="9">
        <f t="shared" si="23"/>
        <v>2796858.0342111103</v>
      </c>
      <c r="N163" s="1"/>
    </row>
    <row r="164" spans="1:14">
      <c r="A164" s="8">
        <v>156</v>
      </c>
      <c r="B164" s="9">
        <f t="shared" si="26"/>
        <v>322735304.13249451</v>
      </c>
      <c r="C164" s="10">
        <f t="shared" si="24"/>
        <v>0</v>
      </c>
      <c r="D164" s="11">
        <f t="shared" si="19"/>
        <v>0</v>
      </c>
      <c r="E164" s="9">
        <f t="shared" si="27"/>
        <v>2796858.0342111103</v>
      </c>
      <c r="F164" s="9">
        <f t="shared" si="20"/>
        <v>2017095.6508280905</v>
      </c>
      <c r="G164" s="9">
        <f t="shared" si="21"/>
        <v>779762.38338301983</v>
      </c>
      <c r="H164" s="9">
        <f t="shared" si="25"/>
        <v>0</v>
      </c>
      <c r="I164" s="9">
        <f t="shared" si="22"/>
        <v>779762.38338301983</v>
      </c>
      <c r="J164" s="9">
        <f t="shared" si="23"/>
        <v>2796858.0342111103</v>
      </c>
      <c r="N164" s="1"/>
    </row>
    <row r="165" spans="1:14">
      <c r="A165" s="8">
        <v>157</v>
      </c>
      <c r="B165" s="9">
        <f t="shared" si="26"/>
        <v>321955541.74911147</v>
      </c>
      <c r="C165" s="10">
        <f t="shared" si="24"/>
        <v>0</v>
      </c>
      <c r="D165" s="11">
        <f t="shared" si="19"/>
        <v>0</v>
      </c>
      <c r="E165" s="9">
        <f t="shared" si="27"/>
        <v>2796858.0342111103</v>
      </c>
      <c r="F165" s="9">
        <f t="shared" si="20"/>
        <v>2012222.1359319466</v>
      </c>
      <c r="G165" s="9">
        <f t="shared" si="21"/>
        <v>784635.89827916375</v>
      </c>
      <c r="H165" s="9">
        <f t="shared" si="25"/>
        <v>0</v>
      </c>
      <c r="I165" s="9">
        <f t="shared" si="22"/>
        <v>784635.89827916375</v>
      </c>
      <c r="J165" s="9">
        <f t="shared" si="23"/>
        <v>2796858.0342111103</v>
      </c>
      <c r="N165" s="1"/>
    </row>
    <row r="166" spans="1:14">
      <c r="A166" s="8">
        <v>158</v>
      </c>
      <c r="B166" s="9">
        <f t="shared" si="26"/>
        <v>321170905.85083228</v>
      </c>
      <c r="C166" s="10">
        <f t="shared" si="24"/>
        <v>0</v>
      </c>
      <c r="D166" s="11">
        <f t="shared" si="19"/>
        <v>0</v>
      </c>
      <c r="E166" s="9">
        <f t="shared" si="27"/>
        <v>2796858.0342111103</v>
      </c>
      <c r="F166" s="9">
        <f t="shared" si="20"/>
        <v>2007318.1615677015</v>
      </c>
      <c r="G166" s="9">
        <f t="shared" si="21"/>
        <v>789539.87264340883</v>
      </c>
      <c r="H166" s="9">
        <f t="shared" si="25"/>
        <v>0</v>
      </c>
      <c r="I166" s="9">
        <f t="shared" si="22"/>
        <v>789539.87264340883</v>
      </c>
      <c r="J166" s="9">
        <f t="shared" si="23"/>
        <v>2796858.0342111103</v>
      </c>
      <c r="N166" s="1"/>
    </row>
    <row r="167" spans="1:14">
      <c r="A167" s="8">
        <v>159</v>
      </c>
      <c r="B167" s="9">
        <f t="shared" si="26"/>
        <v>320381365.97818887</v>
      </c>
      <c r="C167" s="10">
        <f t="shared" si="24"/>
        <v>0</v>
      </c>
      <c r="D167" s="11">
        <f t="shared" si="19"/>
        <v>0</v>
      </c>
      <c r="E167" s="9">
        <f t="shared" si="27"/>
        <v>2796858.0342111103</v>
      </c>
      <c r="F167" s="9">
        <f t="shared" si="20"/>
        <v>2002383.5373636803</v>
      </c>
      <c r="G167" s="9">
        <f t="shared" si="21"/>
        <v>794474.49684743001</v>
      </c>
      <c r="H167" s="9">
        <f t="shared" si="25"/>
        <v>0</v>
      </c>
      <c r="I167" s="9">
        <f t="shared" si="22"/>
        <v>794474.49684743001</v>
      </c>
      <c r="J167" s="9">
        <f t="shared" si="23"/>
        <v>2796858.0342111103</v>
      </c>
      <c r="N167" s="1"/>
    </row>
    <row r="168" spans="1:14">
      <c r="A168" s="8">
        <v>160</v>
      </c>
      <c r="B168" s="9">
        <f t="shared" si="26"/>
        <v>319586891.48134142</v>
      </c>
      <c r="C168" s="10">
        <f t="shared" si="24"/>
        <v>0</v>
      </c>
      <c r="D168" s="11">
        <f t="shared" si="19"/>
        <v>0</v>
      </c>
      <c r="E168" s="9">
        <f t="shared" si="27"/>
        <v>2796858.0342111103</v>
      </c>
      <c r="F168" s="9">
        <f t="shared" si="20"/>
        <v>1997418.0717583837</v>
      </c>
      <c r="G168" s="9">
        <f t="shared" si="21"/>
        <v>799439.96245272667</v>
      </c>
      <c r="H168" s="9">
        <f t="shared" si="25"/>
        <v>0</v>
      </c>
      <c r="I168" s="9">
        <f t="shared" si="22"/>
        <v>799439.96245272667</v>
      </c>
      <c r="J168" s="9">
        <f t="shared" si="23"/>
        <v>2796858.0342111103</v>
      </c>
      <c r="N168" s="1"/>
    </row>
    <row r="169" spans="1:14">
      <c r="A169" s="8">
        <v>161</v>
      </c>
      <c r="B169" s="9">
        <f t="shared" si="26"/>
        <v>318787451.51888871</v>
      </c>
      <c r="C169" s="10">
        <f t="shared" si="24"/>
        <v>0</v>
      </c>
      <c r="D169" s="11">
        <f t="shared" si="19"/>
        <v>0</v>
      </c>
      <c r="E169" s="9">
        <f t="shared" si="27"/>
        <v>2796858.0342111103</v>
      </c>
      <c r="F169" s="9">
        <f t="shared" si="20"/>
        <v>1992421.5719930544</v>
      </c>
      <c r="G169" s="9">
        <f t="shared" si="21"/>
        <v>804436.46221805597</v>
      </c>
      <c r="H169" s="9">
        <f t="shared" si="25"/>
        <v>0</v>
      </c>
      <c r="I169" s="9">
        <f t="shared" si="22"/>
        <v>804436.46221805597</v>
      </c>
      <c r="J169" s="9">
        <f t="shared" si="23"/>
        <v>2796858.0342111103</v>
      </c>
      <c r="N169" s="1"/>
    </row>
    <row r="170" spans="1:14">
      <c r="A170" s="8">
        <v>162</v>
      </c>
      <c r="B170" s="9">
        <f t="shared" si="26"/>
        <v>317983015.05667067</v>
      </c>
      <c r="C170" s="10">
        <f t="shared" si="24"/>
        <v>0</v>
      </c>
      <c r="D170" s="11">
        <f t="shared" si="19"/>
        <v>0</v>
      </c>
      <c r="E170" s="9">
        <f t="shared" si="27"/>
        <v>2796858.0342111103</v>
      </c>
      <c r="F170" s="9">
        <f t="shared" si="20"/>
        <v>1987393.8441041915</v>
      </c>
      <c r="G170" s="9">
        <f t="shared" si="21"/>
        <v>809464.1901069188</v>
      </c>
      <c r="H170" s="9">
        <f t="shared" si="25"/>
        <v>0</v>
      </c>
      <c r="I170" s="9">
        <f t="shared" si="22"/>
        <v>809464.1901069188</v>
      </c>
      <c r="J170" s="9">
        <f t="shared" si="23"/>
        <v>2796858.0342111103</v>
      </c>
      <c r="N170" s="1"/>
    </row>
    <row r="171" spans="1:14">
      <c r="A171" s="8">
        <v>163</v>
      </c>
      <c r="B171" s="9">
        <f t="shared" si="26"/>
        <v>317173550.86656374</v>
      </c>
      <c r="C171" s="10">
        <f t="shared" si="24"/>
        <v>0</v>
      </c>
      <c r="D171" s="11">
        <f t="shared" si="19"/>
        <v>0</v>
      </c>
      <c r="E171" s="9">
        <f t="shared" si="27"/>
        <v>2796858.0342111103</v>
      </c>
      <c r="F171" s="9">
        <f t="shared" si="20"/>
        <v>1982334.6929160231</v>
      </c>
      <c r="G171" s="9">
        <f t="shared" si="21"/>
        <v>814523.34129508724</v>
      </c>
      <c r="H171" s="9">
        <f t="shared" si="25"/>
        <v>0</v>
      </c>
      <c r="I171" s="9">
        <f t="shared" si="22"/>
        <v>814523.34129508724</v>
      </c>
      <c r="J171" s="9">
        <f t="shared" si="23"/>
        <v>2796858.0342111103</v>
      </c>
      <c r="N171" s="1"/>
    </row>
    <row r="172" spans="1:14">
      <c r="A172" s="8">
        <v>164</v>
      </c>
      <c r="B172" s="9">
        <f t="shared" si="26"/>
        <v>316359027.52526867</v>
      </c>
      <c r="C172" s="10">
        <f t="shared" si="24"/>
        <v>0</v>
      </c>
      <c r="D172" s="11">
        <f t="shared" si="19"/>
        <v>0</v>
      </c>
      <c r="E172" s="9">
        <f t="shared" si="27"/>
        <v>2796858.0342111103</v>
      </c>
      <c r="F172" s="9">
        <f t="shared" si="20"/>
        <v>1977243.922032929</v>
      </c>
      <c r="G172" s="9">
        <f t="shared" si="21"/>
        <v>819614.1121781813</v>
      </c>
      <c r="H172" s="9">
        <f t="shared" si="25"/>
        <v>0</v>
      </c>
      <c r="I172" s="9">
        <f t="shared" si="22"/>
        <v>819614.1121781813</v>
      </c>
      <c r="J172" s="9">
        <f t="shared" si="23"/>
        <v>2796858.0342111103</v>
      </c>
      <c r="N172" s="1"/>
    </row>
    <row r="173" spans="1:14">
      <c r="A173" s="8">
        <v>165</v>
      </c>
      <c r="B173" s="9">
        <f t="shared" si="26"/>
        <v>315539413.41309047</v>
      </c>
      <c r="C173" s="10">
        <f t="shared" si="24"/>
        <v>0</v>
      </c>
      <c r="D173" s="11">
        <f t="shared" si="19"/>
        <v>0</v>
      </c>
      <c r="E173" s="9">
        <f t="shared" si="27"/>
        <v>2796858.0342111103</v>
      </c>
      <c r="F173" s="9">
        <f t="shared" si="20"/>
        <v>1972121.3338318153</v>
      </c>
      <c r="G173" s="9">
        <f t="shared" si="21"/>
        <v>824736.70037929504</v>
      </c>
      <c r="H173" s="9">
        <f t="shared" si="25"/>
        <v>0</v>
      </c>
      <c r="I173" s="9">
        <f t="shared" si="22"/>
        <v>824736.70037929504</v>
      </c>
      <c r="J173" s="9">
        <f t="shared" si="23"/>
        <v>2796858.0342111103</v>
      </c>
      <c r="N173" s="1"/>
    </row>
    <row r="174" spans="1:14">
      <c r="A174" s="8">
        <v>166</v>
      </c>
      <c r="B174" s="9">
        <f t="shared" si="26"/>
        <v>314714676.71271116</v>
      </c>
      <c r="C174" s="10">
        <f t="shared" si="24"/>
        <v>0</v>
      </c>
      <c r="D174" s="11">
        <f t="shared" si="19"/>
        <v>0</v>
      </c>
      <c r="E174" s="9">
        <f t="shared" si="27"/>
        <v>2796858.0342111103</v>
      </c>
      <c r="F174" s="9">
        <f t="shared" si="20"/>
        <v>1966966.7294544445</v>
      </c>
      <c r="G174" s="9">
        <f t="shared" si="21"/>
        <v>829891.30475666584</v>
      </c>
      <c r="H174" s="9">
        <f t="shared" si="25"/>
        <v>0</v>
      </c>
      <c r="I174" s="9">
        <f t="shared" si="22"/>
        <v>829891.30475666584</v>
      </c>
      <c r="J174" s="9">
        <f t="shared" si="23"/>
        <v>2796858.0342111103</v>
      </c>
      <c r="N174" s="1"/>
    </row>
    <row r="175" spans="1:14">
      <c r="A175" s="8">
        <v>167</v>
      </c>
      <c r="B175" s="9">
        <f t="shared" si="26"/>
        <v>313884785.40795451</v>
      </c>
      <c r="C175" s="10">
        <f t="shared" si="24"/>
        <v>0</v>
      </c>
      <c r="D175" s="11">
        <f t="shared" si="19"/>
        <v>0</v>
      </c>
      <c r="E175" s="9">
        <f t="shared" si="27"/>
        <v>2796858.0342111103</v>
      </c>
      <c r="F175" s="9">
        <f t="shared" si="20"/>
        <v>1961779.9087997156</v>
      </c>
      <c r="G175" s="9">
        <f t="shared" si="21"/>
        <v>835078.12541139475</v>
      </c>
      <c r="H175" s="9">
        <f t="shared" si="25"/>
        <v>0</v>
      </c>
      <c r="I175" s="9">
        <f t="shared" si="22"/>
        <v>835078.12541139475</v>
      </c>
      <c r="J175" s="9">
        <f t="shared" si="23"/>
        <v>2796858.0342111103</v>
      </c>
      <c r="N175" s="1"/>
    </row>
    <row r="176" spans="1:14">
      <c r="A176" s="8">
        <v>168</v>
      </c>
      <c r="B176" s="9">
        <f t="shared" si="26"/>
        <v>313049707.28254312</v>
      </c>
      <c r="C176" s="10">
        <f t="shared" si="24"/>
        <v>0</v>
      </c>
      <c r="D176" s="11">
        <f t="shared" si="19"/>
        <v>0</v>
      </c>
      <c r="E176" s="9">
        <f t="shared" si="27"/>
        <v>2796858.0342111103</v>
      </c>
      <c r="F176" s="9">
        <f t="shared" si="20"/>
        <v>1956560.6705158944</v>
      </c>
      <c r="G176" s="9">
        <f t="shared" si="21"/>
        <v>840297.3636952159</v>
      </c>
      <c r="H176" s="9">
        <f t="shared" si="25"/>
        <v>0</v>
      </c>
      <c r="I176" s="9">
        <f t="shared" si="22"/>
        <v>840297.3636952159</v>
      </c>
      <c r="J176" s="9">
        <f t="shared" si="23"/>
        <v>2796858.0342111103</v>
      </c>
      <c r="N176" s="1"/>
    </row>
    <row r="177" spans="1:14">
      <c r="A177" s="8">
        <v>169</v>
      </c>
      <c r="B177" s="9">
        <f t="shared" si="26"/>
        <v>312209409.91884792</v>
      </c>
      <c r="C177" s="10">
        <f t="shared" si="24"/>
        <v>0</v>
      </c>
      <c r="D177" s="11">
        <f t="shared" ref="D177:D240" si="28">1-(1-C177)^(1/12)</f>
        <v>0</v>
      </c>
      <c r="E177" s="9">
        <f t="shared" si="27"/>
        <v>2796858.0342111103</v>
      </c>
      <c r="F177" s="9">
        <f t="shared" ref="F177:F240" si="29">B177*($B$3/12)</f>
        <v>1951308.8119927994</v>
      </c>
      <c r="G177" s="9">
        <f t="shared" ref="G177:G240" si="30">E177-F177</f>
        <v>845549.22221831093</v>
      </c>
      <c r="H177" s="9">
        <f t="shared" si="25"/>
        <v>0</v>
      </c>
      <c r="I177" s="9">
        <f t="shared" si="22"/>
        <v>845549.22221831093</v>
      </c>
      <c r="J177" s="9">
        <f t="shared" si="23"/>
        <v>2796858.0342111103</v>
      </c>
      <c r="N177" s="1"/>
    </row>
    <row r="178" spans="1:14">
      <c r="A178" s="8">
        <v>170</v>
      </c>
      <c r="B178" s="9">
        <f t="shared" si="26"/>
        <v>311363860.69662958</v>
      </c>
      <c r="C178" s="10">
        <f t="shared" si="24"/>
        <v>0</v>
      </c>
      <c r="D178" s="11">
        <f t="shared" si="28"/>
        <v>0</v>
      </c>
      <c r="E178" s="9">
        <f t="shared" si="27"/>
        <v>2796858.0342111103</v>
      </c>
      <c r="F178" s="9">
        <f t="shared" si="29"/>
        <v>1946024.1293539347</v>
      </c>
      <c r="G178" s="9">
        <f t="shared" si="30"/>
        <v>850833.90485717566</v>
      </c>
      <c r="H178" s="9">
        <f t="shared" si="25"/>
        <v>0</v>
      </c>
      <c r="I178" s="9">
        <f t="shared" si="22"/>
        <v>850833.90485717566</v>
      </c>
      <c r="J178" s="9">
        <f t="shared" si="23"/>
        <v>2796858.0342111103</v>
      </c>
      <c r="N178" s="1"/>
    </row>
    <row r="179" spans="1:14">
      <c r="A179" s="8">
        <v>171</v>
      </c>
      <c r="B179" s="9">
        <f t="shared" si="26"/>
        <v>310513026.79177243</v>
      </c>
      <c r="C179" s="10">
        <f t="shared" si="24"/>
        <v>0</v>
      </c>
      <c r="D179" s="11">
        <f t="shared" si="28"/>
        <v>0</v>
      </c>
      <c r="E179" s="9">
        <f t="shared" si="27"/>
        <v>2796858.0342111103</v>
      </c>
      <c r="F179" s="9">
        <f t="shared" si="29"/>
        <v>1940706.4174485775</v>
      </c>
      <c r="G179" s="9">
        <f t="shared" si="30"/>
        <v>856151.61676253285</v>
      </c>
      <c r="H179" s="9">
        <f t="shared" si="25"/>
        <v>0</v>
      </c>
      <c r="I179" s="9">
        <f t="shared" si="22"/>
        <v>856151.61676253285</v>
      </c>
      <c r="J179" s="9">
        <f t="shared" si="23"/>
        <v>2796858.0342111103</v>
      </c>
      <c r="N179" s="1"/>
    </row>
    <row r="180" spans="1:14">
      <c r="A180" s="8">
        <v>172</v>
      </c>
      <c r="B180" s="9">
        <f t="shared" si="26"/>
        <v>309656875.17500991</v>
      </c>
      <c r="C180" s="10">
        <f t="shared" si="24"/>
        <v>0</v>
      </c>
      <c r="D180" s="11">
        <f t="shared" si="28"/>
        <v>0</v>
      </c>
      <c r="E180" s="9">
        <f t="shared" si="27"/>
        <v>2796858.0342111103</v>
      </c>
      <c r="F180" s="9">
        <f t="shared" si="29"/>
        <v>1935355.4698438118</v>
      </c>
      <c r="G180" s="9">
        <f t="shared" si="30"/>
        <v>861502.5643672985</v>
      </c>
      <c r="H180" s="9">
        <f t="shared" si="25"/>
        <v>0</v>
      </c>
      <c r="I180" s="9">
        <f t="shared" si="22"/>
        <v>861502.5643672985</v>
      </c>
      <c r="J180" s="9">
        <f t="shared" si="23"/>
        <v>2796858.0342111103</v>
      </c>
      <c r="N180" s="1"/>
    </row>
    <row r="181" spans="1:14">
      <c r="A181" s="8">
        <v>173</v>
      </c>
      <c r="B181" s="9">
        <f t="shared" si="26"/>
        <v>308795372.61064261</v>
      </c>
      <c r="C181" s="10">
        <f t="shared" si="24"/>
        <v>0</v>
      </c>
      <c r="D181" s="11">
        <f t="shared" si="28"/>
        <v>0</v>
      </c>
      <c r="E181" s="9">
        <f t="shared" si="27"/>
        <v>2796858.0342111103</v>
      </c>
      <c r="F181" s="9">
        <f t="shared" si="29"/>
        <v>1929971.0788165161</v>
      </c>
      <c r="G181" s="9">
        <f t="shared" si="30"/>
        <v>866886.95539459423</v>
      </c>
      <c r="H181" s="9">
        <f t="shared" si="25"/>
        <v>0</v>
      </c>
      <c r="I181" s="9">
        <f t="shared" si="22"/>
        <v>866886.95539459423</v>
      </c>
      <c r="J181" s="9">
        <f t="shared" si="23"/>
        <v>2796858.0342111103</v>
      </c>
      <c r="N181" s="1"/>
    </row>
    <row r="182" spans="1:14">
      <c r="A182" s="8">
        <v>174</v>
      </c>
      <c r="B182" s="9">
        <f t="shared" si="26"/>
        <v>307928485.65524805</v>
      </c>
      <c r="C182" s="10">
        <f t="shared" si="24"/>
        <v>0</v>
      </c>
      <c r="D182" s="11">
        <f t="shared" si="28"/>
        <v>0</v>
      </c>
      <c r="E182" s="9">
        <f t="shared" si="27"/>
        <v>2796858.0342111103</v>
      </c>
      <c r="F182" s="9">
        <f t="shared" si="29"/>
        <v>1924553.0353453001</v>
      </c>
      <c r="G182" s="9">
        <f t="shared" si="30"/>
        <v>872304.99886581022</v>
      </c>
      <c r="H182" s="9">
        <f t="shared" si="25"/>
        <v>0</v>
      </c>
      <c r="I182" s="9">
        <f t="shared" si="22"/>
        <v>872304.99886581022</v>
      </c>
      <c r="J182" s="9">
        <f t="shared" si="23"/>
        <v>2796858.0342111103</v>
      </c>
      <c r="N182" s="1"/>
    </row>
    <row r="183" spans="1:14">
      <c r="A183" s="8">
        <v>175</v>
      </c>
      <c r="B183" s="9">
        <f t="shared" si="26"/>
        <v>307056180.65638226</v>
      </c>
      <c r="C183" s="10">
        <f t="shared" si="24"/>
        <v>0</v>
      </c>
      <c r="D183" s="11">
        <f t="shared" si="28"/>
        <v>0</v>
      </c>
      <c r="E183" s="9">
        <f t="shared" si="27"/>
        <v>2796858.0342111103</v>
      </c>
      <c r="F183" s="9">
        <f t="shared" si="29"/>
        <v>1919101.1291023891</v>
      </c>
      <c r="G183" s="9">
        <f t="shared" si="30"/>
        <v>877756.90510872123</v>
      </c>
      <c r="H183" s="9">
        <f t="shared" si="25"/>
        <v>0</v>
      </c>
      <c r="I183" s="9">
        <f t="shared" si="22"/>
        <v>877756.90510872123</v>
      </c>
      <c r="J183" s="9">
        <f t="shared" si="23"/>
        <v>2796858.0342111103</v>
      </c>
      <c r="N183" s="1"/>
    </row>
    <row r="184" spans="1:14">
      <c r="A184" s="8">
        <v>176</v>
      </c>
      <c r="B184" s="9">
        <f t="shared" si="26"/>
        <v>306178423.75127351</v>
      </c>
      <c r="C184" s="10">
        <f t="shared" si="24"/>
        <v>0</v>
      </c>
      <c r="D184" s="11">
        <f t="shared" si="28"/>
        <v>0</v>
      </c>
      <c r="E184" s="9">
        <f t="shared" si="27"/>
        <v>2796858.0342111103</v>
      </c>
      <c r="F184" s="9">
        <f t="shared" si="29"/>
        <v>1913615.1484454593</v>
      </c>
      <c r="G184" s="9">
        <f t="shared" si="30"/>
        <v>883242.88576565101</v>
      </c>
      <c r="H184" s="9">
        <f t="shared" si="25"/>
        <v>0</v>
      </c>
      <c r="I184" s="9">
        <f t="shared" si="22"/>
        <v>883242.88576565101</v>
      </c>
      <c r="J184" s="9">
        <f t="shared" si="23"/>
        <v>2796858.0342111103</v>
      </c>
      <c r="N184" s="1"/>
    </row>
    <row r="185" spans="1:14">
      <c r="A185" s="8">
        <v>177</v>
      </c>
      <c r="B185" s="9">
        <f t="shared" si="26"/>
        <v>305295180.86550784</v>
      </c>
      <c r="C185" s="10">
        <f t="shared" si="24"/>
        <v>0</v>
      </c>
      <c r="D185" s="11">
        <f t="shared" si="28"/>
        <v>0</v>
      </c>
      <c r="E185" s="9">
        <f t="shared" si="27"/>
        <v>2796858.0342111103</v>
      </c>
      <c r="F185" s="9">
        <f t="shared" si="29"/>
        <v>1908094.880409424</v>
      </c>
      <c r="G185" s="9">
        <f t="shared" si="30"/>
        <v>888763.15380168636</v>
      </c>
      <c r="H185" s="9">
        <f t="shared" si="25"/>
        <v>0</v>
      </c>
      <c r="I185" s="9">
        <f t="shared" si="22"/>
        <v>888763.15380168636</v>
      </c>
      <c r="J185" s="9">
        <f t="shared" si="23"/>
        <v>2796858.0342111103</v>
      </c>
      <c r="N185" s="1"/>
    </row>
    <row r="186" spans="1:14">
      <c r="A186" s="8">
        <v>178</v>
      </c>
      <c r="B186" s="9">
        <f t="shared" si="26"/>
        <v>304406417.71170616</v>
      </c>
      <c r="C186" s="10">
        <f t="shared" si="24"/>
        <v>0</v>
      </c>
      <c r="D186" s="11">
        <f t="shared" si="28"/>
        <v>0</v>
      </c>
      <c r="E186" s="9">
        <f t="shared" si="27"/>
        <v>2796858.0342111103</v>
      </c>
      <c r="F186" s="9">
        <f t="shared" si="29"/>
        <v>1902540.1106981633</v>
      </c>
      <c r="G186" s="9">
        <f t="shared" si="30"/>
        <v>894317.92351294705</v>
      </c>
      <c r="H186" s="9">
        <f t="shared" si="25"/>
        <v>0</v>
      </c>
      <c r="I186" s="9">
        <f t="shared" si="22"/>
        <v>894317.92351294705</v>
      </c>
      <c r="J186" s="9">
        <f t="shared" si="23"/>
        <v>2796858.0342111103</v>
      </c>
      <c r="N186" s="1"/>
    </row>
    <row r="187" spans="1:14">
      <c r="A187" s="8">
        <v>179</v>
      </c>
      <c r="B187" s="9">
        <f t="shared" si="26"/>
        <v>303512099.78819323</v>
      </c>
      <c r="C187" s="10">
        <f t="shared" si="24"/>
        <v>0</v>
      </c>
      <c r="D187" s="11">
        <f t="shared" si="28"/>
        <v>0</v>
      </c>
      <c r="E187" s="9">
        <f t="shared" si="27"/>
        <v>2796858.0342111103</v>
      </c>
      <c r="F187" s="9">
        <f t="shared" si="29"/>
        <v>1896950.6236762076</v>
      </c>
      <c r="G187" s="9">
        <f t="shared" si="30"/>
        <v>899907.41053490271</v>
      </c>
      <c r="H187" s="9">
        <f t="shared" si="25"/>
        <v>0</v>
      </c>
      <c r="I187" s="9">
        <f t="shared" si="22"/>
        <v>899907.41053490271</v>
      </c>
      <c r="J187" s="9">
        <f t="shared" si="23"/>
        <v>2796858.0342111103</v>
      </c>
      <c r="N187" s="1"/>
    </row>
    <row r="188" spans="1:14">
      <c r="A188" s="8">
        <v>180</v>
      </c>
      <c r="B188" s="9">
        <f t="shared" si="26"/>
        <v>302612192.37765831</v>
      </c>
      <c r="C188" s="10">
        <f t="shared" si="24"/>
        <v>0</v>
      </c>
      <c r="D188" s="11">
        <f t="shared" si="28"/>
        <v>0</v>
      </c>
      <c r="E188" s="9">
        <f t="shared" si="27"/>
        <v>2796858.0342111103</v>
      </c>
      <c r="F188" s="9">
        <f t="shared" si="29"/>
        <v>1891326.2023603644</v>
      </c>
      <c r="G188" s="9">
        <f t="shared" si="30"/>
        <v>905531.83185074595</v>
      </c>
      <c r="H188" s="9">
        <f t="shared" si="25"/>
        <v>0</v>
      </c>
      <c r="I188" s="9">
        <f t="shared" si="22"/>
        <v>905531.83185074595</v>
      </c>
      <c r="J188" s="9">
        <f t="shared" si="23"/>
        <v>2796858.0342111103</v>
      </c>
      <c r="N188" s="1"/>
    </row>
    <row r="189" spans="1:14">
      <c r="A189" s="8">
        <v>181</v>
      </c>
      <c r="B189" s="9">
        <f t="shared" si="26"/>
        <v>301706660.54580754</v>
      </c>
      <c r="C189" s="10">
        <f t="shared" si="24"/>
        <v>0</v>
      </c>
      <c r="D189" s="11">
        <f t="shared" si="28"/>
        <v>0</v>
      </c>
      <c r="E189" s="9">
        <f t="shared" si="27"/>
        <v>2796858.0342111103</v>
      </c>
      <c r="F189" s="9">
        <f t="shared" si="29"/>
        <v>1885666.628411297</v>
      </c>
      <c r="G189" s="9">
        <f t="shared" si="30"/>
        <v>911191.40579981334</v>
      </c>
      <c r="H189" s="9">
        <f t="shared" si="25"/>
        <v>0</v>
      </c>
      <c r="I189" s="9">
        <f t="shared" si="22"/>
        <v>911191.40579981334</v>
      </c>
      <c r="J189" s="9">
        <f t="shared" si="23"/>
        <v>2796858.0342111103</v>
      </c>
      <c r="N189" s="1"/>
    </row>
    <row r="190" spans="1:14">
      <c r="A190" s="8">
        <v>182</v>
      </c>
      <c r="B190" s="9">
        <f t="shared" si="26"/>
        <v>300795469.14000773</v>
      </c>
      <c r="C190" s="10">
        <f t="shared" si="24"/>
        <v>0</v>
      </c>
      <c r="D190" s="11">
        <f t="shared" si="28"/>
        <v>0</v>
      </c>
      <c r="E190" s="9">
        <f t="shared" si="27"/>
        <v>2796858.0342111103</v>
      </c>
      <c r="F190" s="9">
        <f t="shared" si="29"/>
        <v>1879971.6821250482</v>
      </c>
      <c r="G190" s="9">
        <f t="shared" si="30"/>
        <v>916886.35208606208</v>
      </c>
      <c r="H190" s="9">
        <f t="shared" si="25"/>
        <v>0</v>
      </c>
      <c r="I190" s="9">
        <f t="shared" si="22"/>
        <v>916886.35208606208</v>
      </c>
      <c r="J190" s="9">
        <f t="shared" si="23"/>
        <v>2796858.0342111103</v>
      </c>
      <c r="N190" s="1"/>
    </row>
    <row r="191" spans="1:14">
      <c r="A191" s="8">
        <v>183</v>
      </c>
      <c r="B191" s="9">
        <f t="shared" si="26"/>
        <v>299878582.78792167</v>
      </c>
      <c r="C191" s="10">
        <f t="shared" si="24"/>
        <v>0</v>
      </c>
      <c r="D191" s="11">
        <f t="shared" si="28"/>
        <v>0</v>
      </c>
      <c r="E191" s="9">
        <f t="shared" si="27"/>
        <v>2796858.0342111103</v>
      </c>
      <c r="F191" s="9">
        <f t="shared" si="29"/>
        <v>1874241.1424245103</v>
      </c>
      <c r="G191" s="9">
        <f t="shared" si="30"/>
        <v>922616.8917866</v>
      </c>
      <c r="H191" s="9">
        <f t="shared" si="25"/>
        <v>0</v>
      </c>
      <c r="I191" s="9">
        <f t="shared" si="22"/>
        <v>922616.8917866</v>
      </c>
      <c r="J191" s="9">
        <f t="shared" si="23"/>
        <v>2796858.0342111103</v>
      </c>
      <c r="N191" s="1"/>
    </row>
    <row r="192" spans="1:14">
      <c r="A192" s="8">
        <v>184</v>
      </c>
      <c r="B192" s="9">
        <f t="shared" si="26"/>
        <v>298955965.89613509</v>
      </c>
      <c r="C192" s="10">
        <f t="shared" si="24"/>
        <v>0</v>
      </c>
      <c r="D192" s="11">
        <f t="shared" si="28"/>
        <v>0</v>
      </c>
      <c r="E192" s="9">
        <f t="shared" si="27"/>
        <v>2796858.0342111103</v>
      </c>
      <c r="F192" s="9">
        <f t="shared" si="29"/>
        <v>1868474.7868508443</v>
      </c>
      <c r="G192" s="9">
        <f t="shared" si="30"/>
        <v>928383.24736026605</v>
      </c>
      <c r="H192" s="9">
        <f t="shared" si="25"/>
        <v>0</v>
      </c>
      <c r="I192" s="9">
        <f t="shared" si="22"/>
        <v>928383.24736026605</v>
      </c>
      <c r="J192" s="9">
        <f t="shared" si="23"/>
        <v>2796858.0342111103</v>
      </c>
      <c r="N192" s="1"/>
    </row>
    <row r="193" spans="1:14">
      <c r="A193" s="8">
        <v>185</v>
      </c>
      <c r="B193" s="9">
        <f t="shared" si="26"/>
        <v>298027582.6487748</v>
      </c>
      <c r="C193" s="10">
        <f t="shared" si="24"/>
        <v>0</v>
      </c>
      <c r="D193" s="11">
        <f t="shared" si="28"/>
        <v>0</v>
      </c>
      <c r="E193" s="9">
        <f t="shared" si="27"/>
        <v>2796858.0342111103</v>
      </c>
      <c r="F193" s="9">
        <f t="shared" si="29"/>
        <v>1862672.3915548425</v>
      </c>
      <c r="G193" s="9">
        <f t="shared" si="30"/>
        <v>934185.64265626785</v>
      </c>
      <c r="H193" s="9">
        <f t="shared" si="25"/>
        <v>0</v>
      </c>
      <c r="I193" s="9">
        <f t="shared" si="22"/>
        <v>934185.64265626785</v>
      </c>
      <c r="J193" s="9">
        <f t="shared" si="23"/>
        <v>2796858.0342111103</v>
      </c>
      <c r="N193" s="1"/>
    </row>
    <row r="194" spans="1:14">
      <c r="A194" s="8">
        <v>186</v>
      </c>
      <c r="B194" s="9">
        <f t="shared" si="26"/>
        <v>297093397.00611854</v>
      </c>
      <c r="C194" s="10">
        <f t="shared" si="24"/>
        <v>0</v>
      </c>
      <c r="D194" s="11">
        <f t="shared" si="28"/>
        <v>0</v>
      </c>
      <c r="E194" s="9">
        <f t="shared" si="27"/>
        <v>2796858.0342111103</v>
      </c>
      <c r="F194" s="9">
        <f t="shared" si="29"/>
        <v>1856833.7312882408</v>
      </c>
      <c r="G194" s="9">
        <f t="shared" si="30"/>
        <v>940024.30292286957</v>
      </c>
      <c r="H194" s="9">
        <f t="shared" si="25"/>
        <v>0</v>
      </c>
      <c r="I194" s="9">
        <f t="shared" si="22"/>
        <v>940024.30292286957</v>
      </c>
      <c r="J194" s="9">
        <f t="shared" si="23"/>
        <v>2796858.0342111103</v>
      </c>
      <c r="N194" s="1"/>
    </row>
    <row r="195" spans="1:14">
      <c r="A195" s="8">
        <v>187</v>
      </c>
      <c r="B195" s="9">
        <f t="shared" si="26"/>
        <v>296153372.70319569</v>
      </c>
      <c r="C195" s="10">
        <f t="shared" si="24"/>
        <v>0</v>
      </c>
      <c r="D195" s="11">
        <f t="shared" si="28"/>
        <v>0</v>
      </c>
      <c r="E195" s="9">
        <f t="shared" si="27"/>
        <v>2796858.0342111103</v>
      </c>
      <c r="F195" s="9">
        <f t="shared" si="29"/>
        <v>1850958.5793949729</v>
      </c>
      <c r="G195" s="9">
        <f t="shared" si="30"/>
        <v>945899.45481613744</v>
      </c>
      <c r="H195" s="9">
        <f t="shared" si="25"/>
        <v>0</v>
      </c>
      <c r="I195" s="9">
        <f t="shared" si="22"/>
        <v>945899.45481613744</v>
      </c>
      <c r="J195" s="9">
        <f t="shared" si="23"/>
        <v>2796858.0342111103</v>
      </c>
      <c r="N195" s="1"/>
    </row>
    <row r="196" spans="1:14">
      <c r="A196" s="8">
        <v>188</v>
      </c>
      <c r="B196" s="9">
        <f t="shared" si="26"/>
        <v>295207473.24837953</v>
      </c>
      <c r="C196" s="10">
        <f t="shared" si="24"/>
        <v>0</v>
      </c>
      <c r="D196" s="11">
        <f t="shared" si="28"/>
        <v>0</v>
      </c>
      <c r="E196" s="9">
        <f t="shared" si="27"/>
        <v>2796858.0342111103</v>
      </c>
      <c r="F196" s="9">
        <f t="shared" si="29"/>
        <v>1845046.7078023718</v>
      </c>
      <c r="G196" s="9">
        <f t="shared" si="30"/>
        <v>951811.3264087385</v>
      </c>
      <c r="H196" s="9">
        <f t="shared" si="25"/>
        <v>0</v>
      </c>
      <c r="I196" s="9">
        <f t="shared" si="22"/>
        <v>951811.3264087385</v>
      </c>
      <c r="J196" s="9">
        <f t="shared" si="23"/>
        <v>2796858.0342111103</v>
      </c>
      <c r="N196" s="1"/>
    </row>
    <row r="197" spans="1:14">
      <c r="A197" s="8">
        <v>189</v>
      </c>
      <c r="B197" s="9">
        <f t="shared" si="26"/>
        <v>294255661.92197078</v>
      </c>
      <c r="C197" s="10">
        <f t="shared" si="24"/>
        <v>0</v>
      </c>
      <c r="D197" s="11">
        <f t="shared" si="28"/>
        <v>0</v>
      </c>
      <c r="E197" s="9">
        <f t="shared" si="27"/>
        <v>2796858.0342111103</v>
      </c>
      <c r="F197" s="9">
        <f t="shared" si="29"/>
        <v>1839097.8870123173</v>
      </c>
      <c r="G197" s="9">
        <f t="shared" si="30"/>
        <v>957760.14719879301</v>
      </c>
      <c r="H197" s="9">
        <f t="shared" si="25"/>
        <v>0</v>
      </c>
      <c r="I197" s="9">
        <f t="shared" si="22"/>
        <v>957760.14719879301</v>
      </c>
      <c r="J197" s="9">
        <f t="shared" si="23"/>
        <v>2796858.0342111103</v>
      </c>
      <c r="N197" s="1"/>
    </row>
    <row r="198" spans="1:14">
      <c r="A198" s="8">
        <v>190</v>
      </c>
      <c r="B198" s="9">
        <f t="shared" si="26"/>
        <v>293297901.77477199</v>
      </c>
      <c r="C198" s="10">
        <f t="shared" si="24"/>
        <v>0</v>
      </c>
      <c r="D198" s="11">
        <f t="shared" si="28"/>
        <v>0</v>
      </c>
      <c r="E198" s="9">
        <f t="shared" si="27"/>
        <v>2796858.0342111103</v>
      </c>
      <c r="F198" s="9">
        <f t="shared" si="29"/>
        <v>1833111.8860923247</v>
      </c>
      <c r="G198" s="9">
        <f t="shared" si="30"/>
        <v>963746.14811878558</v>
      </c>
      <c r="H198" s="9">
        <f t="shared" si="25"/>
        <v>0</v>
      </c>
      <c r="I198" s="9">
        <f t="shared" si="22"/>
        <v>963746.14811878558</v>
      </c>
      <c r="J198" s="9">
        <f t="shared" si="23"/>
        <v>2796858.0342111103</v>
      </c>
      <c r="N198" s="1"/>
    </row>
    <row r="199" spans="1:14">
      <c r="A199" s="8">
        <v>191</v>
      </c>
      <c r="B199" s="9">
        <f t="shared" si="26"/>
        <v>292334155.62665319</v>
      </c>
      <c r="C199" s="10">
        <f t="shared" si="24"/>
        <v>0</v>
      </c>
      <c r="D199" s="11">
        <f t="shared" si="28"/>
        <v>0</v>
      </c>
      <c r="E199" s="9">
        <f t="shared" si="27"/>
        <v>2796858.0342111103</v>
      </c>
      <c r="F199" s="9">
        <f t="shared" si="29"/>
        <v>1827088.4726665823</v>
      </c>
      <c r="G199" s="9">
        <f t="shared" si="30"/>
        <v>969769.561544528</v>
      </c>
      <c r="H199" s="9">
        <f t="shared" si="25"/>
        <v>0</v>
      </c>
      <c r="I199" s="9">
        <f t="shared" si="22"/>
        <v>969769.561544528</v>
      </c>
      <c r="J199" s="9">
        <f t="shared" si="23"/>
        <v>2796858.0342111103</v>
      </c>
      <c r="N199" s="1"/>
    </row>
    <row r="200" spans="1:14">
      <c r="A200" s="8">
        <v>192</v>
      </c>
      <c r="B200" s="9">
        <f t="shared" si="26"/>
        <v>291364386.06510866</v>
      </c>
      <c r="C200" s="10">
        <f t="shared" si="24"/>
        <v>0</v>
      </c>
      <c r="D200" s="11">
        <f t="shared" si="28"/>
        <v>0</v>
      </c>
      <c r="E200" s="9">
        <f t="shared" si="27"/>
        <v>2796858.0342111103</v>
      </c>
      <c r="F200" s="9">
        <f t="shared" si="29"/>
        <v>1821027.4129069289</v>
      </c>
      <c r="G200" s="9">
        <f t="shared" si="30"/>
        <v>975830.6213041814</v>
      </c>
      <c r="H200" s="9">
        <f t="shared" si="25"/>
        <v>0</v>
      </c>
      <c r="I200" s="9">
        <f t="shared" si="22"/>
        <v>975830.6213041814</v>
      </c>
      <c r="J200" s="9">
        <f t="shared" si="23"/>
        <v>2796858.0342111103</v>
      </c>
      <c r="N200" s="1"/>
    </row>
    <row r="201" spans="1:14">
      <c r="A201" s="8">
        <v>193</v>
      </c>
      <c r="B201" s="9">
        <f t="shared" si="26"/>
        <v>290388555.4438045</v>
      </c>
      <c r="C201" s="10">
        <f t="shared" si="24"/>
        <v>0</v>
      </c>
      <c r="D201" s="11">
        <f t="shared" si="28"/>
        <v>0</v>
      </c>
      <c r="E201" s="9">
        <f t="shared" si="27"/>
        <v>2796858.0342111103</v>
      </c>
      <c r="F201" s="9">
        <f t="shared" si="29"/>
        <v>1814928.471523778</v>
      </c>
      <c r="G201" s="9">
        <f t="shared" si="30"/>
        <v>981929.56268733228</v>
      </c>
      <c r="H201" s="9">
        <f t="shared" si="25"/>
        <v>0</v>
      </c>
      <c r="I201" s="9">
        <f t="shared" ref="I201:I264" si="31">H201+G201</f>
        <v>981929.56268733228</v>
      </c>
      <c r="J201" s="9">
        <f t="shared" ref="J201:J264" si="32">F201+G201+H201</f>
        <v>2796858.0342111103</v>
      </c>
      <c r="N201" s="1"/>
    </row>
    <row r="202" spans="1:14">
      <c r="A202" s="8">
        <v>194</v>
      </c>
      <c r="B202" s="9">
        <f t="shared" si="26"/>
        <v>289406625.88111717</v>
      </c>
      <c r="C202" s="10">
        <f t="shared" ref="C202:C265" si="33">IF(A202&lt;$D$2,($B$2/100)*($C$2*(A202/$D$2)),($B$2/100)*$C$2)</f>
        <v>0</v>
      </c>
      <c r="D202" s="11">
        <f t="shared" si="28"/>
        <v>0</v>
      </c>
      <c r="E202" s="9">
        <f t="shared" si="27"/>
        <v>2796858.0342111103</v>
      </c>
      <c r="F202" s="9">
        <f t="shared" si="29"/>
        <v>1808791.4117569821</v>
      </c>
      <c r="G202" s="9">
        <f t="shared" si="30"/>
        <v>988066.62245412823</v>
      </c>
      <c r="H202" s="9">
        <f t="shared" ref="H202:H265" si="34">IF(B202-G202&gt;0,D202*(B202-G202),0)</f>
        <v>0</v>
      </c>
      <c r="I202" s="9">
        <f t="shared" si="31"/>
        <v>988066.62245412823</v>
      </c>
      <c r="J202" s="9">
        <f t="shared" si="32"/>
        <v>2796858.0342111103</v>
      </c>
      <c r="N202" s="1"/>
    </row>
    <row r="203" spans="1:14">
      <c r="A203" s="8">
        <v>195</v>
      </c>
      <c r="B203" s="9">
        <f t="shared" ref="B203:B266" si="35">IF(B202-I202&gt;0,B202-I202,0)</f>
        <v>288418559.25866306</v>
      </c>
      <c r="C203" s="10">
        <f t="shared" si="33"/>
        <v>0</v>
      </c>
      <c r="D203" s="11">
        <f t="shared" si="28"/>
        <v>0</v>
      </c>
      <c r="E203" s="9">
        <f t="shared" ref="E203:E266" si="36">IF(H202&gt;0,ABS(PMT($B$3/12,$A$368-A202,B203,0,0)),ABS(PMT($B$3/12,$A$368,$B$9,0,0)))</f>
        <v>2796858.0342111103</v>
      </c>
      <c r="F203" s="9">
        <f t="shared" si="29"/>
        <v>1802615.9953666439</v>
      </c>
      <c r="G203" s="9">
        <f t="shared" si="30"/>
        <v>994242.03884446644</v>
      </c>
      <c r="H203" s="9">
        <f t="shared" si="34"/>
        <v>0</v>
      </c>
      <c r="I203" s="9">
        <f t="shared" si="31"/>
        <v>994242.03884446644</v>
      </c>
      <c r="J203" s="9">
        <f t="shared" si="32"/>
        <v>2796858.0342111103</v>
      </c>
      <c r="N203" s="1"/>
    </row>
    <row r="204" spans="1:14">
      <c r="A204" s="8">
        <v>196</v>
      </c>
      <c r="B204" s="9">
        <f t="shared" si="35"/>
        <v>287424317.21981859</v>
      </c>
      <c r="C204" s="10">
        <f t="shared" si="33"/>
        <v>0</v>
      </c>
      <c r="D204" s="11">
        <f t="shared" si="28"/>
        <v>0</v>
      </c>
      <c r="E204" s="9">
        <f t="shared" si="36"/>
        <v>2796858.0342111103</v>
      </c>
      <c r="F204" s="9">
        <f t="shared" si="29"/>
        <v>1796401.9826238661</v>
      </c>
      <c r="G204" s="9">
        <f t="shared" si="30"/>
        <v>1000456.0515872443</v>
      </c>
      <c r="H204" s="9">
        <f t="shared" si="34"/>
        <v>0</v>
      </c>
      <c r="I204" s="9">
        <f t="shared" si="31"/>
        <v>1000456.0515872443</v>
      </c>
      <c r="J204" s="9">
        <f t="shared" si="32"/>
        <v>2796858.0342111103</v>
      </c>
      <c r="N204" s="1"/>
    </row>
    <row r="205" spans="1:14">
      <c r="A205" s="8">
        <v>197</v>
      </c>
      <c r="B205" s="9">
        <f t="shared" si="35"/>
        <v>286423861.16823137</v>
      </c>
      <c r="C205" s="10">
        <f t="shared" si="33"/>
        <v>0</v>
      </c>
      <c r="D205" s="11">
        <f t="shared" si="28"/>
        <v>0</v>
      </c>
      <c r="E205" s="9">
        <f t="shared" si="36"/>
        <v>2796858.0342111103</v>
      </c>
      <c r="F205" s="9">
        <f t="shared" si="29"/>
        <v>1790149.1323014458</v>
      </c>
      <c r="G205" s="9">
        <f t="shared" si="30"/>
        <v>1006708.9019096645</v>
      </c>
      <c r="H205" s="9">
        <f t="shared" si="34"/>
        <v>0</v>
      </c>
      <c r="I205" s="9">
        <f t="shared" si="31"/>
        <v>1006708.9019096645</v>
      </c>
      <c r="J205" s="9">
        <f t="shared" si="32"/>
        <v>2796858.0342111103</v>
      </c>
      <c r="N205" s="1"/>
    </row>
    <row r="206" spans="1:14">
      <c r="A206" s="8">
        <v>198</v>
      </c>
      <c r="B206" s="9">
        <f t="shared" si="35"/>
        <v>285417152.26632172</v>
      </c>
      <c r="C206" s="10">
        <f t="shared" si="33"/>
        <v>0</v>
      </c>
      <c r="D206" s="11">
        <f t="shared" si="28"/>
        <v>0</v>
      </c>
      <c r="E206" s="9">
        <f t="shared" si="36"/>
        <v>2796858.0342111103</v>
      </c>
      <c r="F206" s="9">
        <f t="shared" si="29"/>
        <v>1783857.2016645106</v>
      </c>
      <c r="G206" s="9">
        <f t="shared" si="30"/>
        <v>1013000.8325465997</v>
      </c>
      <c r="H206" s="9">
        <f t="shared" si="34"/>
        <v>0</v>
      </c>
      <c r="I206" s="9">
        <f t="shared" si="31"/>
        <v>1013000.8325465997</v>
      </c>
      <c r="J206" s="9">
        <f t="shared" si="32"/>
        <v>2796858.0342111103</v>
      </c>
      <c r="N206" s="1"/>
    </row>
    <row r="207" spans="1:14">
      <c r="A207" s="8">
        <v>199</v>
      </c>
      <c r="B207" s="9">
        <f t="shared" si="35"/>
        <v>284404151.43377513</v>
      </c>
      <c r="C207" s="10">
        <f t="shared" si="33"/>
        <v>0</v>
      </c>
      <c r="D207" s="11">
        <f t="shared" si="28"/>
        <v>0</v>
      </c>
      <c r="E207" s="9">
        <f t="shared" si="36"/>
        <v>2796858.0342111103</v>
      </c>
      <c r="F207" s="9">
        <f t="shared" si="29"/>
        <v>1777525.9464610943</v>
      </c>
      <c r="G207" s="9">
        <f t="shared" si="30"/>
        <v>1019332.087750016</v>
      </c>
      <c r="H207" s="9">
        <f t="shared" si="34"/>
        <v>0</v>
      </c>
      <c r="I207" s="9">
        <f t="shared" si="31"/>
        <v>1019332.087750016</v>
      </c>
      <c r="J207" s="9">
        <f t="shared" si="32"/>
        <v>2796858.0342111103</v>
      </c>
      <c r="N207" s="1"/>
    </row>
    <row r="208" spans="1:14">
      <c r="A208" s="8">
        <v>200</v>
      </c>
      <c r="B208" s="9">
        <f t="shared" si="35"/>
        <v>283384819.34602511</v>
      </c>
      <c r="C208" s="10">
        <f t="shared" si="33"/>
        <v>0</v>
      </c>
      <c r="D208" s="11">
        <f t="shared" si="28"/>
        <v>0</v>
      </c>
      <c r="E208" s="9">
        <f t="shared" si="36"/>
        <v>2796858.0342111103</v>
      </c>
      <c r="F208" s="9">
        <f t="shared" si="29"/>
        <v>1771155.1209126569</v>
      </c>
      <c r="G208" s="9">
        <f t="shared" si="30"/>
        <v>1025702.9132984534</v>
      </c>
      <c r="H208" s="9">
        <f t="shared" si="34"/>
        <v>0</v>
      </c>
      <c r="I208" s="9">
        <f t="shared" si="31"/>
        <v>1025702.9132984534</v>
      </c>
      <c r="J208" s="9">
        <f t="shared" si="32"/>
        <v>2796858.0342111103</v>
      </c>
      <c r="N208" s="1"/>
    </row>
    <row r="209" spans="1:14">
      <c r="A209" s="8">
        <v>201</v>
      </c>
      <c r="B209" s="9">
        <f t="shared" si="35"/>
        <v>282359116.43272668</v>
      </c>
      <c r="C209" s="10">
        <f t="shared" si="33"/>
        <v>0</v>
      </c>
      <c r="D209" s="11">
        <f t="shared" si="28"/>
        <v>0</v>
      </c>
      <c r="E209" s="9">
        <f t="shared" si="36"/>
        <v>2796858.0342111103</v>
      </c>
      <c r="F209" s="9">
        <f t="shared" si="29"/>
        <v>1764744.4777045415</v>
      </c>
      <c r="G209" s="9">
        <f t="shared" si="30"/>
        <v>1032113.5565065688</v>
      </c>
      <c r="H209" s="9">
        <f t="shared" si="34"/>
        <v>0</v>
      </c>
      <c r="I209" s="9">
        <f t="shared" si="31"/>
        <v>1032113.5565065688</v>
      </c>
      <c r="J209" s="9">
        <f t="shared" si="32"/>
        <v>2796858.0342111103</v>
      </c>
      <c r="N209" s="1"/>
    </row>
    <row r="210" spans="1:14">
      <c r="A210" s="8">
        <v>202</v>
      </c>
      <c r="B210" s="9">
        <f t="shared" si="35"/>
        <v>281327002.87622011</v>
      </c>
      <c r="C210" s="10">
        <f t="shared" si="33"/>
        <v>0</v>
      </c>
      <c r="D210" s="11">
        <f t="shared" si="28"/>
        <v>0</v>
      </c>
      <c r="E210" s="9">
        <f t="shared" si="36"/>
        <v>2796858.0342111103</v>
      </c>
      <c r="F210" s="9">
        <f t="shared" si="29"/>
        <v>1758293.7679763755</v>
      </c>
      <c r="G210" s="9">
        <f t="shared" si="30"/>
        <v>1038564.2662347348</v>
      </c>
      <c r="H210" s="9">
        <f t="shared" si="34"/>
        <v>0</v>
      </c>
      <c r="I210" s="9">
        <f t="shared" si="31"/>
        <v>1038564.2662347348</v>
      </c>
      <c r="J210" s="9">
        <f t="shared" si="32"/>
        <v>2796858.0342111103</v>
      </c>
      <c r="N210" s="1"/>
    </row>
    <row r="211" spans="1:14">
      <c r="A211" s="8">
        <v>203</v>
      </c>
      <c r="B211" s="9">
        <f t="shared" si="35"/>
        <v>280288438.60998535</v>
      </c>
      <c r="C211" s="10">
        <f t="shared" si="33"/>
        <v>0</v>
      </c>
      <c r="D211" s="11">
        <f t="shared" si="28"/>
        <v>0</v>
      </c>
      <c r="E211" s="9">
        <f t="shared" si="36"/>
        <v>2796858.0342111103</v>
      </c>
      <c r="F211" s="9">
        <f t="shared" si="29"/>
        <v>1751802.7413124084</v>
      </c>
      <c r="G211" s="9">
        <f t="shared" si="30"/>
        <v>1045055.292898702</v>
      </c>
      <c r="H211" s="9">
        <f t="shared" si="34"/>
        <v>0</v>
      </c>
      <c r="I211" s="9">
        <f t="shared" si="31"/>
        <v>1045055.292898702</v>
      </c>
      <c r="J211" s="9">
        <f t="shared" si="32"/>
        <v>2796858.0342111103</v>
      </c>
      <c r="N211" s="1"/>
    </row>
    <row r="212" spans="1:14">
      <c r="A212" s="8">
        <v>204</v>
      </c>
      <c r="B212" s="9">
        <f t="shared" si="35"/>
        <v>279243383.31708664</v>
      </c>
      <c r="C212" s="10">
        <f t="shared" si="33"/>
        <v>0</v>
      </c>
      <c r="D212" s="11">
        <f t="shared" si="28"/>
        <v>0</v>
      </c>
      <c r="E212" s="9">
        <f t="shared" si="36"/>
        <v>2796858.0342111103</v>
      </c>
      <c r="F212" s="9">
        <f t="shared" si="29"/>
        <v>1745271.1457317914</v>
      </c>
      <c r="G212" s="9">
        <f t="shared" si="30"/>
        <v>1051586.8884793189</v>
      </c>
      <c r="H212" s="9">
        <f t="shared" si="34"/>
        <v>0</v>
      </c>
      <c r="I212" s="9">
        <f t="shared" si="31"/>
        <v>1051586.8884793189</v>
      </c>
      <c r="J212" s="9">
        <f t="shared" si="32"/>
        <v>2796858.0342111103</v>
      </c>
      <c r="N212" s="1"/>
    </row>
    <row r="213" spans="1:14">
      <c r="A213" s="8">
        <v>205</v>
      </c>
      <c r="B213" s="9">
        <f t="shared" si="35"/>
        <v>278191796.42860734</v>
      </c>
      <c r="C213" s="10">
        <f t="shared" si="33"/>
        <v>0</v>
      </c>
      <c r="D213" s="11">
        <f t="shared" si="28"/>
        <v>0</v>
      </c>
      <c r="E213" s="9">
        <f t="shared" si="36"/>
        <v>2796858.0342111103</v>
      </c>
      <c r="F213" s="9">
        <f t="shared" si="29"/>
        <v>1738698.7276787958</v>
      </c>
      <c r="G213" s="9">
        <f t="shared" si="30"/>
        <v>1058159.3065323145</v>
      </c>
      <c r="H213" s="9">
        <f t="shared" si="34"/>
        <v>0</v>
      </c>
      <c r="I213" s="9">
        <f t="shared" si="31"/>
        <v>1058159.3065323145</v>
      </c>
      <c r="J213" s="9">
        <f t="shared" si="32"/>
        <v>2796858.0342111103</v>
      </c>
      <c r="N213" s="1"/>
    </row>
    <row r="214" spans="1:14">
      <c r="A214" s="8">
        <v>206</v>
      </c>
      <c r="B214" s="9">
        <f t="shared" si="35"/>
        <v>277133637.12207502</v>
      </c>
      <c r="C214" s="10">
        <f t="shared" si="33"/>
        <v>0</v>
      </c>
      <c r="D214" s="11">
        <f t="shared" si="28"/>
        <v>0</v>
      </c>
      <c r="E214" s="9">
        <f t="shared" si="36"/>
        <v>2796858.0342111103</v>
      </c>
      <c r="F214" s="9">
        <f t="shared" si="29"/>
        <v>1732085.2320129687</v>
      </c>
      <c r="G214" s="9">
        <f t="shared" si="30"/>
        <v>1064772.8021981416</v>
      </c>
      <c r="H214" s="9">
        <f t="shared" si="34"/>
        <v>0</v>
      </c>
      <c r="I214" s="9">
        <f t="shared" si="31"/>
        <v>1064772.8021981416</v>
      </c>
      <c r="J214" s="9">
        <f t="shared" si="32"/>
        <v>2796858.0342111103</v>
      </c>
      <c r="N214" s="1"/>
    </row>
    <row r="215" spans="1:14">
      <c r="A215" s="8">
        <v>207</v>
      </c>
      <c r="B215" s="9">
        <f t="shared" si="35"/>
        <v>276068864.31987691</v>
      </c>
      <c r="C215" s="10">
        <f t="shared" si="33"/>
        <v>0</v>
      </c>
      <c r="D215" s="11">
        <f t="shared" si="28"/>
        <v>0</v>
      </c>
      <c r="E215" s="9">
        <f t="shared" si="36"/>
        <v>2796858.0342111103</v>
      </c>
      <c r="F215" s="9">
        <f t="shared" si="29"/>
        <v>1725430.4019992305</v>
      </c>
      <c r="G215" s="9">
        <f t="shared" si="30"/>
        <v>1071427.6322118798</v>
      </c>
      <c r="H215" s="9">
        <f t="shared" si="34"/>
        <v>0</v>
      </c>
      <c r="I215" s="9">
        <f t="shared" si="31"/>
        <v>1071427.6322118798</v>
      </c>
      <c r="J215" s="9">
        <f t="shared" si="32"/>
        <v>2796858.0342111103</v>
      </c>
      <c r="N215" s="1"/>
    </row>
    <row r="216" spans="1:14">
      <c r="A216" s="8">
        <v>208</v>
      </c>
      <c r="B216" s="9">
        <f t="shared" si="35"/>
        <v>274997436.68766505</v>
      </c>
      <c r="C216" s="10">
        <f t="shared" si="33"/>
        <v>0</v>
      </c>
      <c r="D216" s="11">
        <f t="shared" si="28"/>
        <v>0</v>
      </c>
      <c r="E216" s="9">
        <f t="shared" si="36"/>
        <v>2796858.0342111103</v>
      </c>
      <c r="F216" s="9">
        <f t="shared" si="29"/>
        <v>1718733.9792979064</v>
      </c>
      <c r="G216" s="9">
        <f t="shared" si="30"/>
        <v>1078124.0549132039</v>
      </c>
      <c r="H216" s="9">
        <f t="shared" si="34"/>
        <v>0</v>
      </c>
      <c r="I216" s="9">
        <f t="shared" si="31"/>
        <v>1078124.0549132039</v>
      </c>
      <c r="J216" s="9">
        <f t="shared" si="32"/>
        <v>2796858.0342111103</v>
      </c>
      <c r="N216" s="1"/>
    </row>
    <row r="217" spans="1:14">
      <c r="A217" s="8">
        <v>209</v>
      </c>
      <c r="B217" s="9">
        <f t="shared" si="35"/>
        <v>273919312.63275182</v>
      </c>
      <c r="C217" s="10">
        <f t="shared" si="33"/>
        <v>0</v>
      </c>
      <c r="D217" s="11">
        <f t="shared" si="28"/>
        <v>0</v>
      </c>
      <c r="E217" s="9">
        <f t="shared" si="36"/>
        <v>2796858.0342111103</v>
      </c>
      <c r="F217" s="9">
        <f t="shared" si="29"/>
        <v>1711995.7039546988</v>
      </c>
      <c r="G217" s="9">
        <f t="shared" si="30"/>
        <v>1084862.3302564116</v>
      </c>
      <c r="H217" s="9">
        <f t="shared" si="34"/>
        <v>0</v>
      </c>
      <c r="I217" s="9">
        <f t="shared" si="31"/>
        <v>1084862.3302564116</v>
      </c>
      <c r="J217" s="9">
        <f t="shared" si="32"/>
        <v>2796858.0342111103</v>
      </c>
      <c r="N217" s="1"/>
    </row>
    <row r="218" spans="1:14">
      <c r="A218" s="8">
        <v>210</v>
      </c>
      <c r="B218" s="9">
        <f t="shared" si="35"/>
        <v>272834450.30249542</v>
      </c>
      <c r="C218" s="10">
        <f t="shared" si="33"/>
        <v>0</v>
      </c>
      <c r="D218" s="11">
        <f t="shared" si="28"/>
        <v>0</v>
      </c>
      <c r="E218" s="9">
        <f t="shared" si="36"/>
        <v>2796858.0342111103</v>
      </c>
      <c r="F218" s="9">
        <f t="shared" si="29"/>
        <v>1705215.3143905962</v>
      </c>
      <c r="G218" s="9">
        <f t="shared" si="30"/>
        <v>1091642.7198205141</v>
      </c>
      <c r="H218" s="9">
        <f t="shared" si="34"/>
        <v>0</v>
      </c>
      <c r="I218" s="9">
        <f t="shared" si="31"/>
        <v>1091642.7198205141</v>
      </c>
      <c r="J218" s="9">
        <f t="shared" si="32"/>
        <v>2796858.0342111103</v>
      </c>
      <c r="N218" s="1"/>
    </row>
    <row r="219" spans="1:14">
      <c r="A219" s="8">
        <v>211</v>
      </c>
      <c r="B219" s="9">
        <f t="shared" si="35"/>
        <v>271742807.58267492</v>
      </c>
      <c r="C219" s="10">
        <f t="shared" si="33"/>
        <v>0</v>
      </c>
      <c r="D219" s="11">
        <f t="shared" si="28"/>
        <v>0</v>
      </c>
      <c r="E219" s="9">
        <f t="shared" si="36"/>
        <v>2796858.0342111103</v>
      </c>
      <c r="F219" s="9">
        <f t="shared" si="29"/>
        <v>1698392.547391718</v>
      </c>
      <c r="G219" s="9">
        <f t="shared" si="30"/>
        <v>1098465.4868193923</v>
      </c>
      <c r="H219" s="9">
        <f t="shared" si="34"/>
        <v>0</v>
      </c>
      <c r="I219" s="9">
        <f t="shared" si="31"/>
        <v>1098465.4868193923</v>
      </c>
      <c r="J219" s="9">
        <f t="shared" si="32"/>
        <v>2796858.0342111103</v>
      </c>
      <c r="N219" s="1"/>
    </row>
    <row r="220" spans="1:14">
      <c r="A220" s="8">
        <v>212</v>
      </c>
      <c r="B220" s="9">
        <f t="shared" si="35"/>
        <v>270644342.09585553</v>
      </c>
      <c r="C220" s="10">
        <f t="shared" si="33"/>
        <v>0</v>
      </c>
      <c r="D220" s="11">
        <f t="shared" si="28"/>
        <v>0</v>
      </c>
      <c r="E220" s="9">
        <f t="shared" si="36"/>
        <v>2796858.0342111103</v>
      </c>
      <c r="F220" s="9">
        <f t="shared" si="29"/>
        <v>1691527.1380990969</v>
      </c>
      <c r="G220" s="9">
        <f t="shared" si="30"/>
        <v>1105330.8961120134</v>
      </c>
      <c r="H220" s="9">
        <f t="shared" si="34"/>
        <v>0</v>
      </c>
      <c r="I220" s="9">
        <f t="shared" si="31"/>
        <v>1105330.8961120134</v>
      </c>
      <c r="J220" s="9">
        <f t="shared" si="32"/>
        <v>2796858.0342111103</v>
      </c>
      <c r="N220" s="1"/>
    </row>
    <row r="221" spans="1:14">
      <c r="A221" s="8">
        <v>213</v>
      </c>
      <c r="B221" s="9">
        <f t="shared" si="35"/>
        <v>269539011.19974351</v>
      </c>
      <c r="C221" s="10">
        <f t="shared" si="33"/>
        <v>0</v>
      </c>
      <c r="D221" s="11">
        <f t="shared" si="28"/>
        <v>0</v>
      </c>
      <c r="E221" s="9">
        <f t="shared" si="36"/>
        <v>2796858.0342111103</v>
      </c>
      <c r="F221" s="9">
        <f t="shared" si="29"/>
        <v>1684618.8199983968</v>
      </c>
      <c r="G221" s="9">
        <f t="shared" si="30"/>
        <v>1112239.2142127135</v>
      </c>
      <c r="H221" s="9">
        <f t="shared" si="34"/>
        <v>0</v>
      </c>
      <c r="I221" s="9">
        <f t="shared" si="31"/>
        <v>1112239.2142127135</v>
      </c>
      <c r="J221" s="9">
        <f t="shared" si="32"/>
        <v>2796858.0342111103</v>
      </c>
      <c r="N221" s="1"/>
    </row>
    <row r="222" spans="1:14">
      <c r="A222" s="8">
        <v>214</v>
      </c>
      <c r="B222" s="9">
        <f t="shared" si="35"/>
        <v>268426771.98553079</v>
      </c>
      <c r="C222" s="10">
        <f t="shared" si="33"/>
        <v>0</v>
      </c>
      <c r="D222" s="11">
        <f t="shared" si="28"/>
        <v>0</v>
      </c>
      <c r="E222" s="9">
        <f t="shared" si="36"/>
        <v>2796858.0342111103</v>
      </c>
      <c r="F222" s="9">
        <f t="shared" si="29"/>
        <v>1677667.3249095674</v>
      </c>
      <c r="G222" s="9">
        <f t="shared" si="30"/>
        <v>1119190.709301543</v>
      </c>
      <c r="H222" s="9">
        <f t="shared" si="34"/>
        <v>0</v>
      </c>
      <c r="I222" s="9">
        <f t="shared" si="31"/>
        <v>1119190.709301543</v>
      </c>
      <c r="J222" s="9">
        <f t="shared" si="32"/>
        <v>2796858.0342111103</v>
      </c>
      <c r="N222" s="1"/>
    </row>
    <row r="223" spans="1:14">
      <c r="A223" s="8">
        <v>215</v>
      </c>
      <c r="B223" s="9">
        <f t="shared" si="35"/>
        <v>267307581.27622926</v>
      </c>
      <c r="C223" s="10">
        <f t="shared" si="33"/>
        <v>0</v>
      </c>
      <c r="D223" s="11">
        <f t="shared" si="28"/>
        <v>0</v>
      </c>
      <c r="E223" s="9">
        <f t="shared" si="36"/>
        <v>2796858.0342111103</v>
      </c>
      <c r="F223" s="9">
        <f t="shared" si="29"/>
        <v>1670672.3829764328</v>
      </c>
      <c r="G223" s="9">
        <f t="shared" si="30"/>
        <v>1126185.6512346775</v>
      </c>
      <c r="H223" s="9">
        <f t="shared" si="34"/>
        <v>0</v>
      </c>
      <c r="I223" s="9">
        <f t="shared" si="31"/>
        <v>1126185.6512346775</v>
      </c>
      <c r="J223" s="9">
        <f t="shared" si="32"/>
        <v>2796858.0342111103</v>
      </c>
      <c r="N223" s="1"/>
    </row>
    <row r="224" spans="1:14">
      <c r="A224" s="8">
        <v>216</v>
      </c>
      <c r="B224" s="9">
        <f t="shared" si="35"/>
        <v>266181395.62499458</v>
      </c>
      <c r="C224" s="10">
        <f t="shared" si="33"/>
        <v>0</v>
      </c>
      <c r="D224" s="11">
        <f t="shared" si="28"/>
        <v>0</v>
      </c>
      <c r="E224" s="9">
        <f t="shared" si="36"/>
        <v>2796858.0342111103</v>
      </c>
      <c r="F224" s="9">
        <f t="shared" si="29"/>
        <v>1663633.722656216</v>
      </c>
      <c r="G224" s="9">
        <f t="shared" si="30"/>
        <v>1133224.3115548943</v>
      </c>
      <c r="H224" s="9">
        <f t="shared" si="34"/>
        <v>0</v>
      </c>
      <c r="I224" s="9">
        <f t="shared" si="31"/>
        <v>1133224.3115548943</v>
      </c>
      <c r="J224" s="9">
        <f t="shared" si="32"/>
        <v>2796858.0342111103</v>
      </c>
      <c r="N224" s="1"/>
    </row>
    <row r="225" spans="1:14">
      <c r="A225" s="8">
        <v>217</v>
      </c>
      <c r="B225" s="9">
        <f t="shared" si="35"/>
        <v>265048171.31343967</v>
      </c>
      <c r="C225" s="10">
        <f t="shared" si="33"/>
        <v>0</v>
      </c>
      <c r="D225" s="11">
        <f t="shared" si="28"/>
        <v>0</v>
      </c>
      <c r="E225" s="9">
        <f t="shared" si="36"/>
        <v>2796858.0342111103</v>
      </c>
      <c r="F225" s="9">
        <f t="shared" si="29"/>
        <v>1656551.0707089978</v>
      </c>
      <c r="G225" s="9">
        <f t="shared" si="30"/>
        <v>1140306.9635021125</v>
      </c>
      <c r="H225" s="9">
        <f t="shared" si="34"/>
        <v>0</v>
      </c>
      <c r="I225" s="9">
        <f t="shared" si="31"/>
        <v>1140306.9635021125</v>
      </c>
      <c r="J225" s="9">
        <f t="shared" si="32"/>
        <v>2796858.0342111103</v>
      </c>
      <c r="N225" s="1"/>
    </row>
    <row r="226" spans="1:14">
      <c r="A226" s="8">
        <v>218</v>
      </c>
      <c r="B226" s="9">
        <f t="shared" si="35"/>
        <v>263907864.34993756</v>
      </c>
      <c r="C226" s="10">
        <f t="shared" si="33"/>
        <v>0</v>
      </c>
      <c r="D226" s="11">
        <f t="shared" si="28"/>
        <v>0</v>
      </c>
      <c r="E226" s="9">
        <f t="shared" si="36"/>
        <v>2796858.0342111103</v>
      </c>
      <c r="F226" s="9">
        <f t="shared" si="29"/>
        <v>1649424.1521871097</v>
      </c>
      <c r="G226" s="9">
        <f t="shared" si="30"/>
        <v>1147433.8820240006</v>
      </c>
      <c r="H226" s="9">
        <f t="shared" si="34"/>
        <v>0</v>
      </c>
      <c r="I226" s="9">
        <f t="shared" si="31"/>
        <v>1147433.8820240006</v>
      </c>
      <c r="J226" s="9">
        <f t="shared" si="32"/>
        <v>2796858.0342111103</v>
      </c>
      <c r="N226" s="1"/>
    </row>
    <row r="227" spans="1:14">
      <c r="A227" s="8">
        <v>219</v>
      </c>
      <c r="B227" s="9">
        <f t="shared" si="35"/>
        <v>262760430.46791357</v>
      </c>
      <c r="C227" s="10">
        <f t="shared" si="33"/>
        <v>0</v>
      </c>
      <c r="D227" s="11">
        <f t="shared" si="28"/>
        <v>0</v>
      </c>
      <c r="E227" s="9">
        <f t="shared" si="36"/>
        <v>2796858.0342111103</v>
      </c>
      <c r="F227" s="9">
        <f t="shared" si="29"/>
        <v>1642252.6904244598</v>
      </c>
      <c r="G227" s="9">
        <f t="shared" si="30"/>
        <v>1154605.3437866506</v>
      </c>
      <c r="H227" s="9">
        <f t="shared" si="34"/>
        <v>0</v>
      </c>
      <c r="I227" s="9">
        <f t="shared" si="31"/>
        <v>1154605.3437866506</v>
      </c>
      <c r="J227" s="9">
        <f t="shared" si="32"/>
        <v>2796858.0342111103</v>
      </c>
      <c r="N227" s="1"/>
    </row>
    <row r="228" spans="1:14">
      <c r="A228" s="8">
        <v>220</v>
      </c>
      <c r="B228" s="9">
        <f t="shared" si="35"/>
        <v>261605825.12412691</v>
      </c>
      <c r="C228" s="10">
        <f t="shared" si="33"/>
        <v>0</v>
      </c>
      <c r="D228" s="11">
        <f t="shared" si="28"/>
        <v>0</v>
      </c>
      <c r="E228" s="9">
        <f t="shared" si="36"/>
        <v>2796858.0342111103</v>
      </c>
      <c r="F228" s="9">
        <f t="shared" si="29"/>
        <v>1635036.4070257931</v>
      </c>
      <c r="G228" s="9">
        <f t="shared" si="30"/>
        <v>1161821.6271853172</v>
      </c>
      <c r="H228" s="9">
        <f t="shared" si="34"/>
        <v>0</v>
      </c>
      <c r="I228" s="9">
        <f t="shared" si="31"/>
        <v>1161821.6271853172</v>
      </c>
      <c r="J228" s="9">
        <f t="shared" si="32"/>
        <v>2796858.0342111103</v>
      </c>
      <c r="N228" s="1"/>
    </row>
    <row r="229" spans="1:14">
      <c r="A229" s="8">
        <v>221</v>
      </c>
      <c r="B229" s="9">
        <f t="shared" si="35"/>
        <v>260444003.4969416</v>
      </c>
      <c r="C229" s="10">
        <f t="shared" si="33"/>
        <v>0</v>
      </c>
      <c r="D229" s="11">
        <f t="shared" si="28"/>
        <v>0</v>
      </c>
      <c r="E229" s="9">
        <f t="shared" si="36"/>
        <v>2796858.0342111103</v>
      </c>
      <c r="F229" s="9">
        <f t="shared" si="29"/>
        <v>1627775.0218558849</v>
      </c>
      <c r="G229" s="9">
        <f t="shared" si="30"/>
        <v>1169083.0123552254</v>
      </c>
      <c r="H229" s="9">
        <f t="shared" si="34"/>
        <v>0</v>
      </c>
      <c r="I229" s="9">
        <f t="shared" si="31"/>
        <v>1169083.0123552254</v>
      </c>
      <c r="J229" s="9">
        <f t="shared" si="32"/>
        <v>2796858.0342111103</v>
      </c>
      <c r="N229" s="1"/>
    </row>
    <row r="230" spans="1:14">
      <c r="A230" s="8">
        <v>222</v>
      </c>
      <c r="B230" s="9">
        <f t="shared" si="35"/>
        <v>259274920.48458636</v>
      </c>
      <c r="C230" s="10">
        <f t="shared" si="33"/>
        <v>0</v>
      </c>
      <c r="D230" s="11">
        <f t="shared" si="28"/>
        <v>0</v>
      </c>
      <c r="E230" s="9">
        <f t="shared" si="36"/>
        <v>2796858.0342111103</v>
      </c>
      <c r="F230" s="9">
        <f t="shared" si="29"/>
        <v>1620468.2530286645</v>
      </c>
      <c r="G230" s="9">
        <f t="shared" si="30"/>
        <v>1176389.7811824458</v>
      </c>
      <c r="H230" s="9">
        <f t="shared" si="34"/>
        <v>0</v>
      </c>
      <c r="I230" s="9">
        <f t="shared" si="31"/>
        <v>1176389.7811824458</v>
      </c>
      <c r="J230" s="9">
        <f t="shared" si="32"/>
        <v>2796858.0342111103</v>
      </c>
      <c r="N230" s="1"/>
    </row>
    <row r="231" spans="1:14">
      <c r="A231" s="8">
        <v>223</v>
      </c>
      <c r="B231" s="9">
        <f t="shared" si="35"/>
        <v>258098530.70340392</v>
      </c>
      <c r="C231" s="10">
        <f t="shared" si="33"/>
        <v>0</v>
      </c>
      <c r="D231" s="11">
        <f t="shared" si="28"/>
        <v>0</v>
      </c>
      <c r="E231" s="9">
        <f t="shared" si="36"/>
        <v>2796858.0342111103</v>
      </c>
      <c r="F231" s="9">
        <f t="shared" si="29"/>
        <v>1613115.8168962745</v>
      </c>
      <c r="G231" s="9">
        <f t="shared" si="30"/>
        <v>1183742.2173148359</v>
      </c>
      <c r="H231" s="9">
        <f t="shared" si="34"/>
        <v>0</v>
      </c>
      <c r="I231" s="9">
        <f t="shared" si="31"/>
        <v>1183742.2173148359</v>
      </c>
      <c r="J231" s="9">
        <f t="shared" si="32"/>
        <v>2796858.0342111103</v>
      </c>
      <c r="N231" s="1"/>
    </row>
    <row r="232" spans="1:14">
      <c r="A232" s="8">
        <v>224</v>
      </c>
      <c r="B232" s="9">
        <f t="shared" si="35"/>
        <v>256914788.48608908</v>
      </c>
      <c r="C232" s="10">
        <f t="shared" si="33"/>
        <v>0</v>
      </c>
      <c r="D232" s="11">
        <f t="shared" si="28"/>
        <v>0</v>
      </c>
      <c r="E232" s="9">
        <f t="shared" si="36"/>
        <v>2796858.0342111103</v>
      </c>
      <c r="F232" s="9">
        <f t="shared" si="29"/>
        <v>1605717.4280380567</v>
      </c>
      <c r="G232" s="9">
        <f t="shared" si="30"/>
        <v>1191140.6061730536</v>
      </c>
      <c r="H232" s="9">
        <f t="shared" si="34"/>
        <v>0</v>
      </c>
      <c r="I232" s="9">
        <f t="shared" si="31"/>
        <v>1191140.6061730536</v>
      </c>
      <c r="J232" s="9">
        <f t="shared" si="32"/>
        <v>2796858.0342111103</v>
      </c>
      <c r="N232" s="1"/>
    </row>
    <row r="233" spans="1:14">
      <c r="A233" s="8">
        <v>225</v>
      </c>
      <c r="B233" s="9">
        <f t="shared" si="35"/>
        <v>255723647.87991601</v>
      </c>
      <c r="C233" s="10">
        <f t="shared" si="33"/>
        <v>0</v>
      </c>
      <c r="D233" s="11">
        <f t="shared" si="28"/>
        <v>0</v>
      </c>
      <c r="E233" s="9">
        <f t="shared" si="36"/>
        <v>2796858.0342111103</v>
      </c>
      <c r="F233" s="9">
        <f t="shared" si="29"/>
        <v>1598272.7992494749</v>
      </c>
      <c r="G233" s="9">
        <f t="shared" si="30"/>
        <v>1198585.2349616354</v>
      </c>
      <c r="H233" s="9">
        <f t="shared" si="34"/>
        <v>0</v>
      </c>
      <c r="I233" s="9">
        <f t="shared" si="31"/>
        <v>1198585.2349616354</v>
      </c>
      <c r="J233" s="9">
        <f t="shared" si="32"/>
        <v>2796858.0342111103</v>
      </c>
      <c r="N233" s="1"/>
    </row>
    <row r="234" spans="1:14">
      <c r="A234" s="8">
        <v>226</v>
      </c>
      <c r="B234" s="9">
        <f t="shared" si="35"/>
        <v>254525062.64495438</v>
      </c>
      <c r="C234" s="10">
        <f t="shared" si="33"/>
        <v>0</v>
      </c>
      <c r="D234" s="11">
        <f t="shared" si="28"/>
        <v>0</v>
      </c>
      <c r="E234" s="9">
        <f t="shared" si="36"/>
        <v>2796858.0342111103</v>
      </c>
      <c r="F234" s="9">
        <f t="shared" si="29"/>
        <v>1590781.6415309648</v>
      </c>
      <c r="G234" s="9">
        <f t="shared" si="30"/>
        <v>1206076.3926801456</v>
      </c>
      <c r="H234" s="9">
        <f t="shared" si="34"/>
        <v>0</v>
      </c>
      <c r="I234" s="9">
        <f t="shared" si="31"/>
        <v>1206076.3926801456</v>
      </c>
      <c r="J234" s="9">
        <f t="shared" si="32"/>
        <v>2796858.0342111103</v>
      </c>
      <c r="N234" s="1"/>
    </row>
    <row r="235" spans="1:14">
      <c r="A235" s="8">
        <v>227</v>
      </c>
      <c r="B235" s="9">
        <f t="shared" si="35"/>
        <v>253318986.25227425</v>
      </c>
      <c r="C235" s="10">
        <f t="shared" si="33"/>
        <v>0</v>
      </c>
      <c r="D235" s="11">
        <f t="shared" si="28"/>
        <v>0</v>
      </c>
      <c r="E235" s="9">
        <f t="shared" si="36"/>
        <v>2796858.0342111103</v>
      </c>
      <c r="F235" s="9">
        <f t="shared" si="29"/>
        <v>1583243.6640767138</v>
      </c>
      <c r="G235" s="9">
        <f t="shared" si="30"/>
        <v>1213614.3701343965</v>
      </c>
      <c r="H235" s="9">
        <f t="shared" si="34"/>
        <v>0</v>
      </c>
      <c r="I235" s="9">
        <f t="shared" si="31"/>
        <v>1213614.3701343965</v>
      </c>
      <c r="J235" s="9">
        <f t="shared" si="32"/>
        <v>2796858.0342111103</v>
      </c>
      <c r="N235" s="1"/>
    </row>
    <row r="236" spans="1:14">
      <c r="A236" s="8">
        <v>228</v>
      </c>
      <c r="B236" s="9">
        <f t="shared" si="35"/>
        <v>252105371.88213986</v>
      </c>
      <c r="C236" s="10">
        <f t="shared" si="33"/>
        <v>0</v>
      </c>
      <c r="D236" s="11">
        <f t="shared" si="28"/>
        <v>0</v>
      </c>
      <c r="E236" s="9">
        <f t="shared" si="36"/>
        <v>2796858.0342111103</v>
      </c>
      <c r="F236" s="9">
        <f t="shared" si="29"/>
        <v>1575658.5742633741</v>
      </c>
      <c r="G236" s="9">
        <f t="shared" si="30"/>
        <v>1221199.4599477362</v>
      </c>
      <c r="H236" s="9">
        <f t="shared" si="34"/>
        <v>0</v>
      </c>
      <c r="I236" s="9">
        <f t="shared" si="31"/>
        <v>1221199.4599477362</v>
      </c>
      <c r="J236" s="9">
        <f t="shared" si="32"/>
        <v>2796858.0342111103</v>
      </c>
      <c r="N236" s="1"/>
    </row>
    <row r="237" spans="1:14">
      <c r="A237" s="8">
        <v>229</v>
      </c>
      <c r="B237" s="9">
        <f t="shared" si="35"/>
        <v>250884172.42219213</v>
      </c>
      <c r="C237" s="10">
        <f t="shared" si="33"/>
        <v>0</v>
      </c>
      <c r="D237" s="11">
        <f t="shared" si="28"/>
        <v>0</v>
      </c>
      <c r="E237" s="9">
        <f t="shared" si="36"/>
        <v>2796858.0342111103</v>
      </c>
      <c r="F237" s="9">
        <f t="shared" si="29"/>
        <v>1568026.0776387006</v>
      </c>
      <c r="G237" s="9">
        <f t="shared" si="30"/>
        <v>1228831.9565724097</v>
      </c>
      <c r="H237" s="9">
        <f t="shared" si="34"/>
        <v>0</v>
      </c>
      <c r="I237" s="9">
        <f t="shared" si="31"/>
        <v>1228831.9565724097</v>
      </c>
      <c r="J237" s="9">
        <f t="shared" si="32"/>
        <v>2796858.0342111103</v>
      </c>
      <c r="N237" s="1"/>
    </row>
    <row r="238" spans="1:14">
      <c r="A238" s="8">
        <v>230</v>
      </c>
      <c r="B238" s="9">
        <f t="shared" si="35"/>
        <v>249655340.46561971</v>
      </c>
      <c r="C238" s="10">
        <f t="shared" si="33"/>
        <v>0</v>
      </c>
      <c r="D238" s="11">
        <f t="shared" si="28"/>
        <v>0</v>
      </c>
      <c r="E238" s="9">
        <f t="shared" si="36"/>
        <v>2796858.0342111103</v>
      </c>
      <c r="F238" s="9">
        <f t="shared" si="29"/>
        <v>1560345.877910123</v>
      </c>
      <c r="G238" s="9">
        <f t="shared" si="30"/>
        <v>1236512.1563009873</v>
      </c>
      <c r="H238" s="9">
        <f t="shared" si="34"/>
        <v>0</v>
      </c>
      <c r="I238" s="9">
        <f t="shared" si="31"/>
        <v>1236512.1563009873</v>
      </c>
      <c r="J238" s="9">
        <f t="shared" si="32"/>
        <v>2796858.0342111103</v>
      </c>
      <c r="N238" s="1"/>
    </row>
    <row r="239" spans="1:14">
      <c r="A239" s="8">
        <v>231</v>
      </c>
      <c r="B239" s="9">
        <f t="shared" si="35"/>
        <v>248418828.30931872</v>
      </c>
      <c r="C239" s="10">
        <f t="shared" si="33"/>
        <v>0</v>
      </c>
      <c r="D239" s="11">
        <f t="shared" si="28"/>
        <v>0</v>
      </c>
      <c r="E239" s="9">
        <f t="shared" si="36"/>
        <v>2796858.0342111103</v>
      </c>
      <c r="F239" s="9">
        <f t="shared" si="29"/>
        <v>1552617.6769332418</v>
      </c>
      <c r="G239" s="9">
        <f t="shared" si="30"/>
        <v>1244240.3572778685</v>
      </c>
      <c r="H239" s="9">
        <f t="shared" si="34"/>
        <v>0</v>
      </c>
      <c r="I239" s="9">
        <f t="shared" si="31"/>
        <v>1244240.3572778685</v>
      </c>
      <c r="J239" s="9">
        <f t="shared" si="32"/>
        <v>2796858.0342111103</v>
      </c>
      <c r="N239" s="1"/>
    </row>
    <row r="240" spans="1:14">
      <c r="A240" s="8">
        <v>232</v>
      </c>
      <c r="B240" s="9">
        <f t="shared" si="35"/>
        <v>247174587.95204085</v>
      </c>
      <c r="C240" s="10">
        <f t="shared" si="33"/>
        <v>0</v>
      </c>
      <c r="D240" s="11">
        <f t="shared" si="28"/>
        <v>0</v>
      </c>
      <c r="E240" s="9">
        <f t="shared" si="36"/>
        <v>2796858.0342111103</v>
      </c>
      <c r="F240" s="9">
        <f t="shared" si="29"/>
        <v>1544841.1747002553</v>
      </c>
      <c r="G240" s="9">
        <f t="shared" si="30"/>
        <v>1252016.8595108551</v>
      </c>
      <c r="H240" s="9">
        <f t="shared" si="34"/>
        <v>0</v>
      </c>
      <c r="I240" s="9">
        <f t="shared" si="31"/>
        <v>1252016.8595108551</v>
      </c>
      <c r="J240" s="9">
        <f t="shared" si="32"/>
        <v>2796858.0342111103</v>
      </c>
      <c r="N240" s="1"/>
    </row>
    <row r="241" spans="1:14">
      <c r="A241" s="8">
        <v>233</v>
      </c>
      <c r="B241" s="9">
        <f t="shared" si="35"/>
        <v>245922571.09252998</v>
      </c>
      <c r="C241" s="10">
        <f t="shared" si="33"/>
        <v>0</v>
      </c>
      <c r="D241" s="11">
        <f t="shared" ref="D241:D304" si="37">1-(1-C241)^(1/12)</f>
        <v>0</v>
      </c>
      <c r="E241" s="9">
        <f t="shared" si="36"/>
        <v>2796858.0342111103</v>
      </c>
      <c r="F241" s="9">
        <f t="shared" ref="F241:F304" si="38">B241*($B$3/12)</f>
        <v>1537016.0693283123</v>
      </c>
      <c r="G241" s="9">
        <f t="shared" ref="G241:G304" si="39">E241-F241</f>
        <v>1259841.964882798</v>
      </c>
      <c r="H241" s="9">
        <f t="shared" si="34"/>
        <v>0</v>
      </c>
      <c r="I241" s="9">
        <f t="shared" si="31"/>
        <v>1259841.964882798</v>
      </c>
      <c r="J241" s="9">
        <f t="shared" si="32"/>
        <v>2796858.0342111103</v>
      </c>
      <c r="N241" s="1"/>
    </row>
    <row r="242" spans="1:14">
      <c r="A242" s="8">
        <v>234</v>
      </c>
      <c r="B242" s="9">
        <f t="shared" si="35"/>
        <v>244662729.12764719</v>
      </c>
      <c r="C242" s="10">
        <f t="shared" si="33"/>
        <v>0</v>
      </c>
      <c r="D242" s="11">
        <f t="shared" si="37"/>
        <v>0</v>
      </c>
      <c r="E242" s="9">
        <f t="shared" si="36"/>
        <v>2796858.0342111103</v>
      </c>
      <c r="F242" s="9">
        <f t="shared" si="38"/>
        <v>1529142.0570477948</v>
      </c>
      <c r="G242" s="9">
        <f t="shared" si="39"/>
        <v>1267715.9771633155</v>
      </c>
      <c r="H242" s="9">
        <f t="shared" si="34"/>
        <v>0</v>
      </c>
      <c r="I242" s="9">
        <f t="shared" si="31"/>
        <v>1267715.9771633155</v>
      </c>
      <c r="J242" s="9">
        <f t="shared" si="32"/>
        <v>2796858.0342111103</v>
      </c>
      <c r="N242" s="1"/>
    </row>
    <row r="243" spans="1:14">
      <c r="A243" s="8">
        <v>235</v>
      </c>
      <c r="B243" s="9">
        <f t="shared" si="35"/>
        <v>243395013.15048388</v>
      </c>
      <c r="C243" s="10">
        <f t="shared" si="33"/>
        <v>0</v>
      </c>
      <c r="D243" s="11">
        <f t="shared" si="37"/>
        <v>0</v>
      </c>
      <c r="E243" s="9">
        <f t="shared" si="36"/>
        <v>2796858.0342111103</v>
      </c>
      <c r="F243" s="9">
        <f t="shared" si="38"/>
        <v>1521218.8321905241</v>
      </c>
      <c r="G243" s="9">
        <f t="shared" si="39"/>
        <v>1275639.2020205862</v>
      </c>
      <c r="H243" s="9">
        <f t="shared" si="34"/>
        <v>0</v>
      </c>
      <c r="I243" s="9">
        <f t="shared" si="31"/>
        <v>1275639.2020205862</v>
      </c>
      <c r="J243" s="9">
        <f t="shared" si="32"/>
        <v>2796858.0342111103</v>
      </c>
      <c r="N243" s="1"/>
    </row>
    <row r="244" spans="1:14">
      <c r="A244" s="8">
        <v>236</v>
      </c>
      <c r="B244" s="9">
        <f t="shared" si="35"/>
        <v>242119373.94846329</v>
      </c>
      <c r="C244" s="10">
        <f t="shared" si="33"/>
        <v>0</v>
      </c>
      <c r="D244" s="11">
        <f t="shared" si="37"/>
        <v>0</v>
      </c>
      <c r="E244" s="9">
        <f t="shared" si="36"/>
        <v>2796858.0342111103</v>
      </c>
      <c r="F244" s="9">
        <f t="shared" si="38"/>
        <v>1513246.0871778955</v>
      </c>
      <c r="G244" s="9">
        <f t="shared" si="39"/>
        <v>1283611.9470332148</v>
      </c>
      <c r="H244" s="9">
        <f t="shared" si="34"/>
        <v>0</v>
      </c>
      <c r="I244" s="9">
        <f t="shared" si="31"/>
        <v>1283611.9470332148</v>
      </c>
      <c r="J244" s="9">
        <f t="shared" si="32"/>
        <v>2796858.0342111103</v>
      </c>
      <c r="N244" s="1"/>
    </row>
    <row r="245" spans="1:14">
      <c r="A245" s="8">
        <v>237</v>
      </c>
      <c r="B245" s="9">
        <f t="shared" si="35"/>
        <v>240835762.00143006</v>
      </c>
      <c r="C245" s="10">
        <f t="shared" si="33"/>
        <v>0</v>
      </c>
      <c r="D245" s="11">
        <f t="shared" si="37"/>
        <v>0</v>
      </c>
      <c r="E245" s="9">
        <f t="shared" si="36"/>
        <v>2796858.0342111103</v>
      </c>
      <c r="F245" s="9">
        <f t="shared" si="38"/>
        <v>1505223.5125089379</v>
      </c>
      <c r="G245" s="9">
        <f t="shared" si="39"/>
        <v>1291634.5217021725</v>
      </c>
      <c r="H245" s="9">
        <f t="shared" si="34"/>
        <v>0</v>
      </c>
      <c r="I245" s="9">
        <f t="shared" si="31"/>
        <v>1291634.5217021725</v>
      </c>
      <c r="J245" s="9">
        <f t="shared" si="32"/>
        <v>2796858.0342111103</v>
      </c>
      <c r="N245" s="1"/>
    </row>
    <row r="246" spans="1:14">
      <c r="A246" s="8">
        <v>238</v>
      </c>
      <c r="B246" s="9">
        <f t="shared" si="35"/>
        <v>239544127.47972789</v>
      </c>
      <c r="C246" s="10">
        <f t="shared" si="33"/>
        <v>0</v>
      </c>
      <c r="D246" s="11">
        <f t="shared" si="37"/>
        <v>0</v>
      </c>
      <c r="E246" s="9">
        <f t="shared" si="36"/>
        <v>2796858.0342111103</v>
      </c>
      <c r="F246" s="9">
        <f t="shared" si="38"/>
        <v>1497150.7967482992</v>
      </c>
      <c r="G246" s="9">
        <f t="shared" si="39"/>
        <v>1299707.2374628112</v>
      </c>
      <c r="H246" s="9">
        <f t="shared" si="34"/>
        <v>0</v>
      </c>
      <c r="I246" s="9">
        <f t="shared" si="31"/>
        <v>1299707.2374628112</v>
      </c>
      <c r="J246" s="9">
        <f t="shared" si="32"/>
        <v>2796858.0342111103</v>
      </c>
      <c r="N246" s="1"/>
    </row>
    <row r="247" spans="1:14">
      <c r="A247" s="8">
        <v>239</v>
      </c>
      <c r="B247" s="9">
        <f t="shared" si="35"/>
        <v>238244420.24226508</v>
      </c>
      <c r="C247" s="10">
        <f t="shared" si="33"/>
        <v>0</v>
      </c>
      <c r="D247" s="11">
        <f t="shared" si="37"/>
        <v>0</v>
      </c>
      <c r="E247" s="9">
        <f t="shared" si="36"/>
        <v>2796858.0342111103</v>
      </c>
      <c r="F247" s="9">
        <f t="shared" si="38"/>
        <v>1489027.6265141566</v>
      </c>
      <c r="G247" s="9">
        <f t="shared" si="39"/>
        <v>1307830.4076969537</v>
      </c>
      <c r="H247" s="9">
        <f t="shared" si="34"/>
        <v>0</v>
      </c>
      <c r="I247" s="9">
        <f t="shared" si="31"/>
        <v>1307830.4076969537</v>
      </c>
      <c r="J247" s="9">
        <f t="shared" si="32"/>
        <v>2796858.0342111103</v>
      </c>
      <c r="N247" s="1"/>
    </row>
    <row r="248" spans="1:14">
      <c r="A248" s="8">
        <v>240</v>
      </c>
      <c r="B248" s="9">
        <f t="shared" si="35"/>
        <v>236936589.83456811</v>
      </c>
      <c r="C248" s="10">
        <f t="shared" si="33"/>
        <v>0</v>
      </c>
      <c r="D248" s="11">
        <f t="shared" si="37"/>
        <v>0</v>
      </c>
      <c r="E248" s="9">
        <f t="shared" si="36"/>
        <v>2796858.0342111103</v>
      </c>
      <c r="F248" s="9">
        <f t="shared" si="38"/>
        <v>1480853.6864660506</v>
      </c>
      <c r="G248" s="9">
        <f t="shared" si="39"/>
        <v>1316004.3477450598</v>
      </c>
      <c r="H248" s="9">
        <f t="shared" si="34"/>
        <v>0</v>
      </c>
      <c r="I248" s="9">
        <f t="shared" si="31"/>
        <v>1316004.3477450598</v>
      </c>
      <c r="J248" s="9">
        <f t="shared" si="32"/>
        <v>2796858.0342111103</v>
      </c>
      <c r="N248" s="1"/>
    </row>
    <row r="249" spans="1:14">
      <c r="A249" s="8">
        <v>241</v>
      </c>
      <c r="B249" s="9">
        <f t="shared" si="35"/>
        <v>235620585.48682305</v>
      </c>
      <c r="C249" s="10">
        <f t="shared" si="33"/>
        <v>0</v>
      </c>
      <c r="D249" s="11">
        <f t="shared" si="37"/>
        <v>0</v>
      </c>
      <c r="E249" s="9">
        <f t="shared" si="36"/>
        <v>2796858.0342111103</v>
      </c>
      <c r="F249" s="9">
        <f t="shared" si="38"/>
        <v>1472628.6592926439</v>
      </c>
      <c r="G249" s="9">
        <f t="shared" si="39"/>
        <v>1324229.3749184664</v>
      </c>
      <c r="H249" s="9">
        <f t="shared" si="34"/>
        <v>0</v>
      </c>
      <c r="I249" s="9">
        <f t="shared" si="31"/>
        <v>1324229.3749184664</v>
      </c>
      <c r="J249" s="9">
        <f t="shared" si="32"/>
        <v>2796858.0342111103</v>
      </c>
      <c r="N249" s="1"/>
    </row>
    <row r="250" spans="1:14">
      <c r="A250" s="8">
        <v>242</v>
      </c>
      <c r="B250" s="9">
        <f t="shared" si="35"/>
        <v>234296356.11190459</v>
      </c>
      <c r="C250" s="10">
        <f t="shared" si="33"/>
        <v>0</v>
      </c>
      <c r="D250" s="11">
        <f t="shared" si="37"/>
        <v>0</v>
      </c>
      <c r="E250" s="9">
        <f t="shared" si="36"/>
        <v>2796858.0342111103</v>
      </c>
      <c r="F250" s="9">
        <f t="shared" si="38"/>
        <v>1464352.2256994036</v>
      </c>
      <c r="G250" s="9">
        <f t="shared" si="39"/>
        <v>1332505.8085117068</v>
      </c>
      <c r="H250" s="9">
        <f t="shared" si="34"/>
        <v>0</v>
      </c>
      <c r="I250" s="9">
        <f t="shared" si="31"/>
        <v>1332505.8085117068</v>
      </c>
      <c r="J250" s="9">
        <f t="shared" si="32"/>
        <v>2796858.0342111103</v>
      </c>
      <c r="N250" s="1"/>
    </row>
    <row r="251" spans="1:14">
      <c r="A251" s="8">
        <v>243</v>
      </c>
      <c r="B251" s="9">
        <f t="shared" si="35"/>
        <v>232963850.30339289</v>
      </c>
      <c r="C251" s="10">
        <f t="shared" si="33"/>
        <v>0</v>
      </c>
      <c r="D251" s="11">
        <f t="shared" si="37"/>
        <v>0</v>
      </c>
      <c r="E251" s="9">
        <f t="shared" si="36"/>
        <v>2796858.0342111103</v>
      </c>
      <c r="F251" s="9">
        <f t="shared" si="38"/>
        <v>1456024.0643962054</v>
      </c>
      <c r="G251" s="9">
        <f t="shared" si="39"/>
        <v>1340833.969814905</v>
      </c>
      <c r="H251" s="9">
        <f t="shared" si="34"/>
        <v>0</v>
      </c>
      <c r="I251" s="9">
        <f t="shared" si="31"/>
        <v>1340833.969814905</v>
      </c>
      <c r="J251" s="9">
        <f t="shared" si="32"/>
        <v>2796858.0342111103</v>
      </c>
      <c r="N251" s="1"/>
    </row>
    <row r="252" spans="1:14">
      <c r="A252" s="8">
        <v>244</v>
      </c>
      <c r="B252" s="9">
        <f t="shared" si="35"/>
        <v>231623016.33357799</v>
      </c>
      <c r="C252" s="10">
        <f t="shared" si="33"/>
        <v>0</v>
      </c>
      <c r="D252" s="11">
        <f t="shared" si="37"/>
        <v>0</v>
      </c>
      <c r="E252" s="9">
        <f t="shared" si="36"/>
        <v>2796858.0342111103</v>
      </c>
      <c r="F252" s="9">
        <f t="shared" si="38"/>
        <v>1447643.8520848623</v>
      </c>
      <c r="G252" s="9">
        <f t="shared" si="39"/>
        <v>1349214.182126248</v>
      </c>
      <c r="H252" s="9">
        <f t="shared" si="34"/>
        <v>0</v>
      </c>
      <c r="I252" s="9">
        <f t="shared" si="31"/>
        <v>1349214.182126248</v>
      </c>
      <c r="J252" s="9">
        <f t="shared" si="32"/>
        <v>2796858.0342111103</v>
      </c>
      <c r="N252" s="1"/>
    </row>
    <row r="253" spans="1:14">
      <c r="A253" s="8">
        <v>245</v>
      </c>
      <c r="B253" s="9">
        <f t="shared" si="35"/>
        <v>230273802.15145174</v>
      </c>
      <c r="C253" s="10">
        <f t="shared" si="33"/>
        <v>0</v>
      </c>
      <c r="D253" s="11">
        <f t="shared" si="37"/>
        <v>0</v>
      </c>
      <c r="E253" s="9">
        <f t="shared" si="36"/>
        <v>2796858.0342111103</v>
      </c>
      <c r="F253" s="9">
        <f t="shared" si="38"/>
        <v>1439211.2634465732</v>
      </c>
      <c r="G253" s="9">
        <f t="shared" si="39"/>
        <v>1357646.7707645372</v>
      </c>
      <c r="H253" s="9">
        <f t="shared" si="34"/>
        <v>0</v>
      </c>
      <c r="I253" s="9">
        <f t="shared" si="31"/>
        <v>1357646.7707645372</v>
      </c>
      <c r="J253" s="9">
        <f t="shared" si="32"/>
        <v>2796858.0342111103</v>
      </c>
      <c r="N253" s="1"/>
    </row>
    <row r="254" spans="1:14">
      <c r="A254" s="8">
        <v>246</v>
      </c>
      <c r="B254" s="9">
        <f t="shared" si="35"/>
        <v>228916155.38068721</v>
      </c>
      <c r="C254" s="10">
        <f t="shared" si="33"/>
        <v>0</v>
      </c>
      <c r="D254" s="11">
        <f t="shared" si="37"/>
        <v>0</v>
      </c>
      <c r="E254" s="9">
        <f t="shared" si="36"/>
        <v>2796858.0342111103</v>
      </c>
      <c r="F254" s="9">
        <f t="shared" si="38"/>
        <v>1430725.971129295</v>
      </c>
      <c r="G254" s="9">
        <f t="shared" si="39"/>
        <v>1366132.0630818154</v>
      </c>
      <c r="H254" s="9">
        <f t="shared" si="34"/>
        <v>0</v>
      </c>
      <c r="I254" s="9">
        <f t="shared" si="31"/>
        <v>1366132.0630818154</v>
      </c>
      <c r="J254" s="9">
        <f t="shared" si="32"/>
        <v>2796858.0342111103</v>
      </c>
      <c r="N254" s="1"/>
    </row>
    <row r="255" spans="1:14">
      <c r="A255" s="8">
        <v>247</v>
      </c>
      <c r="B255" s="9">
        <f t="shared" si="35"/>
        <v>227550023.31760541</v>
      </c>
      <c r="C255" s="10">
        <f t="shared" si="33"/>
        <v>0</v>
      </c>
      <c r="D255" s="11">
        <f t="shared" si="37"/>
        <v>0</v>
      </c>
      <c r="E255" s="9">
        <f t="shared" si="36"/>
        <v>2796858.0342111103</v>
      </c>
      <c r="F255" s="9">
        <f t="shared" si="38"/>
        <v>1422187.6457350336</v>
      </c>
      <c r="G255" s="9">
        <f t="shared" si="39"/>
        <v>1374670.3884760768</v>
      </c>
      <c r="H255" s="9">
        <f t="shared" si="34"/>
        <v>0</v>
      </c>
      <c r="I255" s="9">
        <f t="shared" si="31"/>
        <v>1374670.3884760768</v>
      </c>
      <c r="J255" s="9">
        <f t="shared" si="32"/>
        <v>2796858.0342111103</v>
      </c>
      <c r="N255" s="1"/>
    </row>
    <row r="256" spans="1:14">
      <c r="A256" s="8">
        <v>248</v>
      </c>
      <c r="B256" s="9">
        <f t="shared" si="35"/>
        <v>226175352.92912933</v>
      </c>
      <c r="C256" s="10">
        <f t="shared" si="33"/>
        <v>0</v>
      </c>
      <c r="D256" s="11">
        <f t="shared" si="37"/>
        <v>0</v>
      </c>
      <c r="E256" s="9">
        <f t="shared" si="36"/>
        <v>2796858.0342111103</v>
      </c>
      <c r="F256" s="9">
        <f t="shared" si="38"/>
        <v>1413595.9558070581</v>
      </c>
      <c r="G256" s="9">
        <f t="shared" si="39"/>
        <v>1383262.0784040522</v>
      </c>
      <c r="H256" s="9">
        <f t="shared" si="34"/>
        <v>0</v>
      </c>
      <c r="I256" s="9">
        <f t="shared" si="31"/>
        <v>1383262.0784040522</v>
      </c>
      <c r="J256" s="9">
        <f t="shared" si="32"/>
        <v>2796858.0342111103</v>
      </c>
      <c r="N256" s="1"/>
    </row>
    <row r="257" spans="1:14">
      <c r="A257" s="8">
        <v>249</v>
      </c>
      <c r="B257" s="9">
        <f t="shared" si="35"/>
        <v>224792090.85072529</v>
      </c>
      <c r="C257" s="10">
        <f t="shared" si="33"/>
        <v>0</v>
      </c>
      <c r="D257" s="11">
        <f t="shared" si="37"/>
        <v>0</v>
      </c>
      <c r="E257" s="9">
        <f t="shared" si="36"/>
        <v>2796858.0342111103</v>
      </c>
      <c r="F257" s="9">
        <f t="shared" si="38"/>
        <v>1404950.567817033</v>
      </c>
      <c r="G257" s="9">
        <f t="shared" si="39"/>
        <v>1391907.4663940773</v>
      </c>
      <c r="H257" s="9">
        <f t="shared" si="34"/>
        <v>0</v>
      </c>
      <c r="I257" s="9">
        <f t="shared" si="31"/>
        <v>1391907.4663940773</v>
      </c>
      <c r="J257" s="9">
        <f t="shared" si="32"/>
        <v>2796858.0342111103</v>
      </c>
      <c r="N257" s="1"/>
    </row>
    <row r="258" spans="1:14">
      <c r="A258" s="8">
        <v>250</v>
      </c>
      <c r="B258" s="9">
        <f t="shared" si="35"/>
        <v>223400183.38433123</v>
      </c>
      <c r="C258" s="10">
        <f t="shared" si="33"/>
        <v>0</v>
      </c>
      <c r="D258" s="11">
        <f t="shared" si="37"/>
        <v>0</v>
      </c>
      <c r="E258" s="9">
        <f t="shared" si="36"/>
        <v>2796858.0342111103</v>
      </c>
      <c r="F258" s="9">
        <f t="shared" si="38"/>
        <v>1396251.14615207</v>
      </c>
      <c r="G258" s="9">
        <f t="shared" si="39"/>
        <v>1400606.8880590403</v>
      </c>
      <c r="H258" s="9">
        <f t="shared" si="34"/>
        <v>0</v>
      </c>
      <c r="I258" s="9">
        <f t="shared" si="31"/>
        <v>1400606.8880590403</v>
      </c>
      <c r="J258" s="9">
        <f t="shared" si="32"/>
        <v>2796858.0342111103</v>
      </c>
      <c r="N258" s="1"/>
    </row>
    <row r="259" spans="1:14">
      <c r="A259" s="8">
        <v>251</v>
      </c>
      <c r="B259" s="9">
        <f t="shared" si="35"/>
        <v>221999576.49627218</v>
      </c>
      <c r="C259" s="10">
        <f t="shared" si="33"/>
        <v>0</v>
      </c>
      <c r="D259" s="11">
        <f t="shared" si="37"/>
        <v>0</v>
      </c>
      <c r="E259" s="9">
        <f t="shared" si="36"/>
        <v>2796858.0342111103</v>
      </c>
      <c r="F259" s="9">
        <f t="shared" si="38"/>
        <v>1387497.353101701</v>
      </c>
      <c r="G259" s="9">
        <f t="shared" si="39"/>
        <v>1409360.6811094093</v>
      </c>
      <c r="H259" s="9">
        <f t="shared" si="34"/>
        <v>0</v>
      </c>
      <c r="I259" s="9">
        <f t="shared" si="31"/>
        <v>1409360.6811094093</v>
      </c>
      <c r="J259" s="9">
        <f t="shared" si="32"/>
        <v>2796858.0342111103</v>
      </c>
      <c r="N259" s="1"/>
    </row>
    <row r="260" spans="1:14">
      <c r="A260" s="8">
        <v>252</v>
      </c>
      <c r="B260" s="9">
        <f t="shared" si="35"/>
        <v>220590215.81516278</v>
      </c>
      <c r="C260" s="10">
        <f t="shared" si="33"/>
        <v>0</v>
      </c>
      <c r="D260" s="11">
        <f t="shared" si="37"/>
        <v>0</v>
      </c>
      <c r="E260" s="9">
        <f t="shared" si="36"/>
        <v>2796858.0342111103</v>
      </c>
      <c r="F260" s="9">
        <f t="shared" si="38"/>
        <v>1378688.8488447673</v>
      </c>
      <c r="G260" s="9">
        <f t="shared" si="39"/>
        <v>1418169.185366343</v>
      </c>
      <c r="H260" s="9">
        <f t="shared" si="34"/>
        <v>0</v>
      </c>
      <c r="I260" s="9">
        <f t="shared" si="31"/>
        <v>1418169.185366343</v>
      </c>
      <c r="J260" s="9">
        <f t="shared" si="32"/>
        <v>2796858.0342111103</v>
      </c>
      <c r="N260" s="1"/>
    </row>
    <row r="261" spans="1:14">
      <c r="A261" s="8">
        <v>253</v>
      </c>
      <c r="B261" s="9">
        <f t="shared" si="35"/>
        <v>219172046.62979645</v>
      </c>
      <c r="C261" s="10">
        <f t="shared" si="33"/>
        <v>0</v>
      </c>
      <c r="D261" s="11">
        <f t="shared" si="37"/>
        <v>0</v>
      </c>
      <c r="E261" s="9">
        <f t="shared" si="36"/>
        <v>2796858.0342111103</v>
      </c>
      <c r="F261" s="9">
        <f t="shared" si="38"/>
        <v>1369825.2914362277</v>
      </c>
      <c r="G261" s="9">
        <f t="shared" si="39"/>
        <v>1427032.7427748826</v>
      </c>
      <c r="H261" s="9">
        <f t="shared" si="34"/>
        <v>0</v>
      </c>
      <c r="I261" s="9">
        <f t="shared" si="31"/>
        <v>1427032.7427748826</v>
      </c>
      <c r="J261" s="9">
        <f t="shared" si="32"/>
        <v>2796858.0342111103</v>
      </c>
      <c r="N261" s="1"/>
    </row>
    <row r="262" spans="1:14">
      <c r="A262" s="8">
        <v>254</v>
      </c>
      <c r="B262" s="9">
        <f t="shared" si="35"/>
        <v>217745013.88702157</v>
      </c>
      <c r="C262" s="10">
        <f t="shared" si="33"/>
        <v>0</v>
      </c>
      <c r="D262" s="11">
        <f t="shared" si="37"/>
        <v>0</v>
      </c>
      <c r="E262" s="9">
        <f t="shared" si="36"/>
        <v>2796858.0342111103</v>
      </c>
      <c r="F262" s="9">
        <f t="shared" si="38"/>
        <v>1360906.3367938846</v>
      </c>
      <c r="G262" s="9">
        <f t="shared" si="39"/>
        <v>1435951.6974172257</v>
      </c>
      <c r="H262" s="9">
        <f t="shared" si="34"/>
        <v>0</v>
      </c>
      <c r="I262" s="9">
        <f t="shared" si="31"/>
        <v>1435951.6974172257</v>
      </c>
      <c r="J262" s="9">
        <f t="shared" si="32"/>
        <v>2796858.0342111103</v>
      </c>
      <c r="N262" s="1"/>
    </row>
    <row r="263" spans="1:14">
      <c r="A263" s="8">
        <v>255</v>
      </c>
      <c r="B263" s="9">
        <f t="shared" si="35"/>
        <v>216309062.18960434</v>
      </c>
      <c r="C263" s="10">
        <f t="shared" si="33"/>
        <v>0</v>
      </c>
      <c r="D263" s="11">
        <f t="shared" si="37"/>
        <v>0</v>
      </c>
      <c r="E263" s="9">
        <f t="shared" si="36"/>
        <v>2796858.0342111103</v>
      </c>
      <c r="F263" s="9">
        <f t="shared" si="38"/>
        <v>1351931.6386850271</v>
      </c>
      <c r="G263" s="9">
        <f t="shared" si="39"/>
        <v>1444926.3955260832</v>
      </c>
      <c r="H263" s="9">
        <f t="shared" si="34"/>
        <v>0</v>
      </c>
      <c r="I263" s="9">
        <f t="shared" si="31"/>
        <v>1444926.3955260832</v>
      </c>
      <c r="J263" s="9">
        <f t="shared" si="32"/>
        <v>2796858.0342111103</v>
      </c>
      <c r="N263" s="1"/>
    </row>
    <row r="264" spans="1:14">
      <c r="A264" s="8">
        <v>256</v>
      </c>
      <c r="B264" s="9">
        <f t="shared" si="35"/>
        <v>214864135.79407826</v>
      </c>
      <c r="C264" s="10">
        <f t="shared" si="33"/>
        <v>0</v>
      </c>
      <c r="D264" s="11">
        <f t="shared" si="37"/>
        <v>0</v>
      </c>
      <c r="E264" s="9">
        <f t="shared" si="36"/>
        <v>2796858.0342111103</v>
      </c>
      <c r="F264" s="9">
        <f t="shared" si="38"/>
        <v>1342900.8487129891</v>
      </c>
      <c r="G264" s="9">
        <f t="shared" si="39"/>
        <v>1453957.1854981212</v>
      </c>
      <c r="H264" s="9">
        <f t="shared" si="34"/>
        <v>0</v>
      </c>
      <c r="I264" s="9">
        <f t="shared" si="31"/>
        <v>1453957.1854981212</v>
      </c>
      <c r="J264" s="9">
        <f t="shared" si="32"/>
        <v>2796858.0342111103</v>
      </c>
      <c r="N264" s="1"/>
    </row>
    <row r="265" spans="1:14">
      <c r="A265" s="8">
        <v>257</v>
      </c>
      <c r="B265" s="9">
        <f t="shared" si="35"/>
        <v>213410178.60858014</v>
      </c>
      <c r="C265" s="10">
        <f t="shared" si="33"/>
        <v>0</v>
      </c>
      <c r="D265" s="11">
        <f t="shared" si="37"/>
        <v>0</v>
      </c>
      <c r="E265" s="9">
        <f t="shared" si="36"/>
        <v>2796858.0342111103</v>
      </c>
      <c r="F265" s="9">
        <f t="shared" si="38"/>
        <v>1333813.6163036257</v>
      </c>
      <c r="G265" s="9">
        <f t="shared" si="39"/>
        <v>1463044.4179074846</v>
      </c>
      <c r="H265" s="9">
        <f t="shared" si="34"/>
        <v>0</v>
      </c>
      <c r="I265" s="9">
        <f t="shared" ref="I265:I328" si="40">H265+G265</f>
        <v>1463044.4179074846</v>
      </c>
      <c r="J265" s="9">
        <f t="shared" ref="J265:J328" si="41">F265+G265+H265</f>
        <v>2796858.0342111103</v>
      </c>
      <c r="N265" s="1"/>
    </row>
    <row r="266" spans="1:14">
      <c r="A266" s="8">
        <v>258</v>
      </c>
      <c r="B266" s="9">
        <f t="shared" si="35"/>
        <v>211947134.19067267</v>
      </c>
      <c r="C266" s="10">
        <f t="shared" ref="C266:C329" si="42">IF(A266&lt;$D$2,($B$2/100)*($C$2*(A266/$D$2)),($B$2/100)*$C$2)</f>
        <v>0</v>
      </c>
      <c r="D266" s="11">
        <f t="shared" si="37"/>
        <v>0</v>
      </c>
      <c r="E266" s="9">
        <f t="shared" si="36"/>
        <v>2796858.0342111103</v>
      </c>
      <c r="F266" s="9">
        <f t="shared" si="38"/>
        <v>1324669.588691704</v>
      </c>
      <c r="G266" s="9">
        <f t="shared" si="39"/>
        <v>1472188.4455194063</v>
      </c>
      <c r="H266" s="9">
        <f t="shared" ref="H266:H329" si="43">IF(B266-G266&gt;0,D266*(B266-G266),0)</f>
        <v>0</v>
      </c>
      <c r="I266" s="9">
        <f t="shared" si="40"/>
        <v>1472188.4455194063</v>
      </c>
      <c r="J266" s="9">
        <f t="shared" si="41"/>
        <v>2796858.0342111103</v>
      </c>
      <c r="N266" s="1"/>
    </row>
    <row r="267" spans="1:14">
      <c r="A267" s="8">
        <v>259</v>
      </c>
      <c r="B267" s="9">
        <f t="shared" ref="B267:B330" si="44">IF(B266-I266&gt;0,B266-I266,0)</f>
        <v>210474945.74515325</v>
      </c>
      <c r="C267" s="10">
        <f t="shared" si="42"/>
        <v>0</v>
      </c>
      <c r="D267" s="11">
        <f t="shared" si="37"/>
        <v>0</v>
      </c>
      <c r="E267" s="9">
        <f t="shared" ref="E267:E330" si="45">IF(H266&gt;0,ABS(PMT($B$3/12,$A$368-A266,B267,0,0)),ABS(PMT($B$3/12,$A$368,$B$9,0,0)))</f>
        <v>2796858.0342111103</v>
      </c>
      <c r="F267" s="9">
        <f t="shared" si="38"/>
        <v>1315468.4109072078</v>
      </c>
      <c r="G267" s="9">
        <f t="shared" si="39"/>
        <v>1481389.6233039026</v>
      </c>
      <c r="H267" s="9">
        <f t="shared" si="43"/>
        <v>0</v>
      </c>
      <c r="I267" s="9">
        <f t="shared" si="40"/>
        <v>1481389.6233039026</v>
      </c>
      <c r="J267" s="9">
        <f t="shared" si="41"/>
        <v>2796858.0342111103</v>
      </c>
      <c r="N267" s="1"/>
    </row>
    <row r="268" spans="1:14">
      <c r="A268" s="8">
        <v>260</v>
      </c>
      <c r="B268" s="9">
        <f t="shared" si="44"/>
        <v>208993556.12184936</v>
      </c>
      <c r="C268" s="10">
        <f t="shared" si="42"/>
        <v>0</v>
      </c>
      <c r="D268" s="11">
        <f t="shared" si="37"/>
        <v>0</v>
      </c>
      <c r="E268" s="9">
        <f t="shared" si="45"/>
        <v>2796858.0342111103</v>
      </c>
      <c r="F268" s="9">
        <f t="shared" si="38"/>
        <v>1306209.7257615584</v>
      </c>
      <c r="G268" s="9">
        <f t="shared" si="39"/>
        <v>1490648.3084495519</v>
      </c>
      <c r="H268" s="9">
        <f t="shared" si="43"/>
        <v>0</v>
      </c>
      <c r="I268" s="9">
        <f t="shared" si="40"/>
        <v>1490648.3084495519</v>
      </c>
      <c r="J268" s="9">
        <f t="shared" si="41"/>
        <v>2796858.0342111103</v>
      </c>
      <c r="N268" s="1"/>
    </row>
    <row r="269" spans="1:14">
      <c r="A269" s="8">
        <v>261</v>
      </c>
      <c r="B269" s="9">
        <f t="shared" si="44"/>
        <v>207502907.81339979</v>
      </c>
      <c r="C269" s="10">
        <f t="shared" si="42"/>
        <v>0</v>
      </c>
      <c r="D269" s="11">
        <f t="shared" si="37"/>
        <v>0</v>
      </c>
      <c r="E269" s="9">
        <f t="shared" si="45"/>
        <v>2796858.0342111103</v>
      </c>
      <c r="F269" s="9">
        <f t="shared" si="38"/>
        <v>1296893.1738337486</v>
      </c>
      <c r="G269" s="9">
        <f t="shared" si="39"/>
        <v>1499964.8603773618</v>
      </c>
      <c r="H269" s="9">
        <f t="shared" si="43"/>
        <v>0</v>
      </c>
      <c r="I269" s="9">
        <f t="shared" si="40"/>
        <v>1499964.8603773618</v>
      </c>
      <c r="J269" s="9">
        <f t="shared" si="41"/>
        <v>2796858.0342111103</v>
      </c>
      <c r="N269" s="1"/>
    </row>
    <row r="270" spans="1:14">
      <c r="A270" s="8">
        <v>262</v>
      </c>
      <c r="B270" s="9">
        <f t="shared" si="44"/>
        <v>206002942.95302242</v>
      </c>
      <c r="C270" s="10">
        <f t="shared" si="42"/>
        <v>0</v>
      </c>
      <c r="D270" s="11">
        <f t="shared" si="37"/>
        <v>0</v>
      </c>
      <c r="E270" s="9">
        <f t="shared" si="45"/>
        <v>2796858.0342111103</v>
      </c>
      <c r="F270" s="9">
        <f t="shared" si="38"/>
        <v>1287518.3934563901</v>
      </c>
      <c r="G270" s="9">
        <f t="shared" si="39"/>
        <v>1509339.6407547202</v>
      </c>
      <c r="H270" s="9">
        <f t="shared" si="43"/>
        <v>0</v>
      </c>
      <c r="I270" s="9">
        <f t="shared" si="40"/>
        <v>1509339.6407547202</v>
      </c>
      <c r="J270" s="9">
        <f t="shared" si="41"/>
        <v>2796858.0342111103</v>
      </c>
      <c r="N270" s="1"/>
    </row>
    <row r="271" spans="1:14">
      <c r="A271" s="8">
        <v>263</v>
      </c>
      <c r="B271" s="9">
        <f t="shared" si="44"/>
        <v>204493603.31226769</v>
      </c>
      <c r="C271" s="10">
        <f t="shared" si="42"/>
        <v>0</v>
      </c>
      <c r="D271" s="11">
        <f t="shared" si="37"/>
        <v>0</v>
      </c>
      <c r="E271" s="9">
        <f t="shared" si="45"/>
        <v>2796858.0342111103</v>
      </c>
      <c r="F271" s="9">
        <f t="shared" si="38"/>
        <v>1278085.0207016729</v>
      </c>
      <c r="G271" s="9">
        <f t="shared" si="39"/>
        <v>1518773.0135094374</v>
      </c>
      <c r="H271" s="9">
        <f t="shared" si="43"/>
        <v>0</v>
      </c>
      <c r="I271" s="9">
        <f t="shared" si="40"/>
        <v>1518773.0135094374</v>
      </c>
      <c r="J271" s="9">
        <f t="shared" si="41"/>
        <v>2796858.0342111103</v>
      </c>
      <c r="N271" s="1"/>
    </row>
    <row r="272" spans="1:14">
      <c r="A272" s="8">
        <v>264</v>
      </c>
      <c r="B272" s="9">
        <f t="shared" si="44"/>
        <v>202974830.29875827</v>
      </c>
      <c r="C272" s="10">
        <f t="shared" si="42"/>
        <v>0</v>
      </c>
      <c r="D272" s="11">
        <f t="shared" si="37"/>
        <v>0</v>
      </c>
      <c r="E272" s="9">
        <f t="shared" si="45"/>
        <v>2796858.0342111103</v>
      </c>
      <c r="F272" s="9">
        <f t="shared" si="38"/>
        <v>1268592.6893672391</v>
      </c>
      <c r="G272" s="9">
        <f t="shared" si="39"/>
        <v>1528265.3448438712</v>
      </c>
      <c r="H272" s="9">
        <f t="shared" si="43"/>
        <v>0</v>
      </c>
      <c r="I272" s="9">
        <f t="shared" si="40"/>
        <v>1528265.3448438712</v>
      </c>
      <c r="J272" s="9">
        <f t="shared" si="41"/>
        <v>2796858.0342111103</v>
      </c>
      <c r="N272" s="1"/>
    </row>
    <row r="273" spans="1:14">
      <c r="A273" s="8">
        <v>265</v>
      </c>
      <c r="B273" s="9">
        <f t="shared" si="44"/>
        <v>201446564.9539144</v>
      </c>
      <c r="C273" s="10">
        <f t="shared" si="42"/>
        <v>0</v>
      </c>
      <c r="D273" s="11">
        <f t="shared" si="37"/>
        <v>0</v>
      </c>
      <c r="E273" s="9">
        <f t="shared" si="45"/>
        <v>2796858.0342111103</v>
      </c>
      <c r="F273" s="9">
        <f t="shared" si="38"/>
        <v>1259041.030961965</v>
      </c>
      <c r="G273" s="9">
        <f t="shared" si="39"/>
        <v>1537817.0032491453</v>
      </c>
      <c r="H273" s="9">
        <f t="shared" si="43"/>
        <v>0</v>
      </c>
      <c r="I273" s="9">
        <f t="shared" si="40"/>
        <v>1537817.0032491453</v>
      </c>
      <c r="J273" s="9">
        <f t="shared" si="41"/>
        <v>2796858.0342111103</v>
      </c>
      <c r="N273" s="1"/>
    </row>
    <row r="274" spans="1:14">
      <c r="A274" s="8">
        <v>266</v>
      </c>
      <c r="B274" s="9">
        <f t="shared" si="44"/>
        <v>199908747.95066527</v>
      </c>
      <c r="C274" s="10">
        <f t="shared" si="42"/>
        <v>0</v>
      </c>
      <c r="D274" s="11">
        <f t="shared" si="37"/>
        <v>0</v>
      </c>
      <c r="E274" s="9">
        <f t="shared" si="45"/>
        <v>2796858.0342111103</v>
      </c>
      <c r="F274" s="9">
        <f t="shared" si="38"/>
        <v>1249429.6746916578</v>
      </c>
      <c r="G274" s="9">
        <f t="shared" si="39"/>
        <v>1547428.3595194526</v>
      </c>
      <c r="H274" s="9">
        <f t="shared" si="43"/>
        <v>0</v>
      </c>
      <c r="I274" s="9">
        <f t="shared" si="40"/>
        <v>1547428.3595194526</v>
      </c>
      <c r="J274" s="9">
        <f t="shared" si="41"/>
        <v>2796858.0342111103</v>
      </c>
      <c r="N274" s="1"/>
    </row>
    <row r="275" spans="1:14">
      <c r="A275" s="8">
        <v>267</v>
      </c>
      <c r="B275" s="9">
        <f t="shared" si="44"/>
        <v>198361319.59114581</v>
      </c>
      <c r="C275" s="10">
        <f t="shared" si="42"/>
        <v>0</v>
      </c>
      <c r="D275" s="11">
        <f t="shared" si="37"/>
        <v>0</v>
      </c>
      <c r="E275" s="9">
        <f t="shared" si="45"/>
        <v>2796858.0342111103</v>
      </c>
      <c r="F275" s="9">
        <f t="shared" si="38"/>
        <v>1239758.2474446613</v>
      </c>
      <c r="G275" s="9">
        <f t="shared" si="39"/>
        <v>1557099.786766449</v>
      </c>
      <c r="H275" s="9">
        <f t="shared" si="43"/>
        <v>0</v>
      </c>
      <c r="I275" s="9">
        <f t="shared" si="40"/>
        <v>1557099.786766449</v>
      </c>
      <c r="J275" s="9">
        <f t="shared" si="41"/>
        <v>2796858.0342111103</v>
      </c>
      <c r="N275" s="1"/>
    </row>
    <row r="276" spans="1:14">
      <c r="A276" s="8">
        <v>268</v>
      </c>
      <c r="B276" s="9">
        <f t="shared" si="44"/>
        <v>196804219.80437937</v>
      </c>
      <c r="C276" s="10">
        <f t="shared" si="42"/>
        <v>0</v>
      </c>
      <c r="D276" s="11">
        <f t="shared" si="37"/>
        <v>0</v>
      </c>
      <c r="E276" s="9">
        <f t="shared" si="45"/>
        <v>2796858.0342111103</v>
      </c>
      <c r="F276" s="9">
        <f t="shared" si="38"/>
        <v>1230026.3737773709</v>
      </c>
      <c r="G276" s="9">
        <f t="shared" si="39"/>
        <v>1566831.6604337394</v>
      </c>
      <c r="H276" s="9">
        <f t="shared" si="43"/>
        <v>0</v>
      </c>
      <c r="I276" s="9">
        <f t="shared" si="40"/>
        <v>1566831.6604337394</v>
      </c>
      <c r="J276" s="9">
        <f t="shared" si="41"/>
        <v>2796858.0342111103</v>
      </c>
      <c r="N276" s="1"/>
    </row>
    <row r="277" spans="1:14">
      <c r="A277" s="8">
        <v>269</v>
      </c>
      <c r="B277" s="9">
        <f t="shared" si="44"/>
        <v>195237388.14394563</v>
      </c>
      <c r="C277" s="10">
        <f t="shared" si="42"/>
        <v>0</v>
      </c>
      <c r="D277" s="11">
        <f t="shared" si="37"/>
        <v>0</v>
      </c>
      <c r="E277" s="9">
        <f t="shared" si="45"/>
        <v>2796858.0342111103</v>
      </c>
      <c r="F277" s="9">
        <f t="shared" si="38"/>
        <v>1220233.6758996602</v>
      </c>
      <c r="G277" s="9">
        <f t="shared" si="39"/>
        <v>1576624.3583114501</v>
      </c>
      <c r="H277" s="9">
        <f t="shared" si="43"/>
        <v>0</v>
      </c>
      <c r="I277" s="9">
        <f t="shared" si="40"/>
        <v>1576624.3583114501</v>
      </c>
      <c r="J277" s="9">
        <f t="shared" si="41"/>
        <v>2796858.0342111103</v>
      </c>
      <c r="N277" s="1"/>
    </row>
    <row r="278" spans="1:14">
      <c r="A278" s="8">
        <v>270</v>
      </c>
      <c r="B278" s="9">
        <f t="shared" si="44"/>
        <v>193660763.78563419</v>
      </c>
      <c r="C278" s="10">
        <f t="shared" si="42"/>
        <v>0</v>
      </c>
      <c r="D278" s="11">
        <f t="shared" si="37"/>
        <v>0</v>
      </c>
      <c r="E278" s="9">
        <f t="shared" si="45"/>
        <v>2796858.0342111103</v>
      </c>
      <c r="F278" s="9">
        <f t="shared" si="38"/>
        <v>1210379.7736602137</v>
      </c>
      <c r="G278" s="9">
        <f t="shared" si="39"/>
        <v>1586478.2605508966</v>
      </c>
      <c r="H278" s="9">
        <f t="shared" si="43"/>
        <v>0</v>
      </c>
      <c r="I278" s="9">
        <f t="shared" si="40"/>
        <v>1586478.2605508966</v>
      </c>
      <c r="J278" s="9">
        <f t="shared" si="41"/>
        <v>2796858.0342111103</v>
      </c>
      <c r="N278" s="1"/>
    </row>
    <row r="279" spans="1:14">
      <c r="A279" s="8">
        <v>271</v>
      </c>
      <c r="B279" s="9">
        <f t="shared" si="44"/>
        <v>192074285.5250833</v>
      </c>
      <c r="C279" s="10">
        <f t="shared" si="42"/>
        <v>0</v>
      </c>
      <c r="D279" s="11">
        <f t="shared" si="37"/>
        <v>0</v>
      </c>
      <c r="E279" s="9">
        <f t="shared" si="45"/>
        <v>2796858.0342111103</v>
      </c>
      <c r="F279" s="9">
        <f t="shared" si="38"/>
        <v>1200464.2845317705</v>
      </c>
      <c r="G279" s="9">
        <f t="shared" si="39"/>
        <v>1596393.7496793398</v>
      </c>
      <c r="H279" s="9">
        <f t="shared" si="43"/>
        <v>0</v>
      </c>
      <c r="I279" s="9">
        <f t="shared" si="40"/>
        <v>1596393.7496793398</v>
      </c>
      <c r="J279" s="9">
        <f t="shared" si="41"/>
        <v>2796858.0342111103</v>
      </c>
      <c r="N279" s="1"/>
    </row>
    <row r="280" spans="1:14">
      <c r="A280" s="8">
        <v>272</v>
      </c>
      <c r="B280" s="9">
        <f t="shared" si="44"/>
        <v>190477891.77540398</v>
      </c>
      <c r="C280" s="10">
        <f t="shared" si="42"/>
        <v>0</v>
      </c>
      <c r="D280" s="11">
        <f t="shared" si="37"/>
        <v>0</v>
      </c>
      <c r="E280" s="9">
        <f t="shared" si="45"/>
        <v>2796858.0342111103</v>
      </c>
      <c r="F280" s="9">
        <f t="shared" si="38"/>
        <v>1190486.8235962747</v>
      </c>
      <c r="G280" s="9">
        <f t="shared" si="39"/>
        <v>1606371.2106148356</v>
      </c>
      <c r="H280" s="9">
        <f t="shared" si="43"/>
        <v>0</v>
      </c>
      <c r="I280" s="9">
        <f t="shared" si="40"/>
        <v>1606371.2106148356</v>
      </c>
      <c r="J280" s="9">
        <f t="shared" si="41"/>
        <v>2796858.0342111103</v>
      </c>
      <c r="N280" s="1"/>
    </row>
    <row r="281" spans="1:14">
      <c r="A281" s="8">
        <v>273</v>
      </c>
      <c r="B281" s="9">
        <f t="shared" si="44"/>
        <v>188871520.56478915</v>
      </c>
      <c r="C281" s="10">
        <f t="shared" si="42"/>
        <v>0</v>
      </c>
      <c r="D281" s="11">
        <f t="shared" si="37"/>
        <v>0</v>
      </c>
      <c r="E281" s="9">
        <f t="shared" si="45"/>
        <v>2796858.0342111103</v>
      </c>
      <c r="F281" s="9">
        <f t="shared" si="38"/>
        <v>1180447.0035299321</v>
      </c>
      <c r="G281" s="9">
        <f t="shared" si="39"/>
        <v>1616411.0306811782</v>
      </c>
      <c r="H281" s="9">
        <f t="shared" si="43"/>
        <v>0</v>
      </c>
      <c r="I281" s="9">
        <f t="shared" si="40"/>
        <v>1616411.0306811782</v>
      </c>
      <c r="J281" s="9">
        <f t="shared" si="41"/>
        <v>2796858.0342111103</v>
      </c>
      <c r="N281" s="1"/>
    </row>
    <row r="282" spans="1:14">
      <c r="A282" s="8">
        <v>274</v>
      </c>
      <c r="B282" s="9">
        <f t="shared" si="44"/>
        <v>187255109.53410795</v>
      </c>
      <c r="C282" s="10">
        <f t="shared" si="42"/>
        <v>0</v>
      </c>
      <c r="D282" s="11">
        <f t="shared" si="37"/>
        <v>0</v>
      </c>
      <c r="E282" s="9">
        <f t="shared" si="45"/>
        <v>2796858.0342111103</v>
      </c>
      <c r="F282" s="9">
        <f t="shared" si="38"/>
        <v>1170344.4345881746</v>
      </c>
      <c r="G282" s="9">
        <f t="shared" si="39"/>
        <v>1626513.5996229358</v>
      </c>
      <c r="H282" s="9">
        <f t="shared" si="43"/>
        <v>0</v>
      </c>
      <c r="I282" s="9">
        <f t="shared" si="40"/>
        <v>1626513.5996229358</v>
      </c>
      <c r="J282" s="9">
        <f t="shared" si="41"/>
        <v>2796858.0342111103</v>
      </c>
      <c r="N282" s="1"/>
    </row>
    <row r="283" spans="1:14">
      <c r="A283" s="8">
        <v>275</v>
      </c>
      <c r="B283" s="9">
        <f t="shared" si="44"/>
        <v>185628595.93448502</v>
      </c>
      <c r="C283" s="10">
        <f t="shared" si="42"/>
        <v>0</v>
      </c>
      <c r="D283" s="11">
        <f t="shared" si="37"/>
        <v>0</v>
      </c>
      <c r="E283" s="9">
        <f t="shared" si="45"/>
        <v>2796858.0342111103</v>
      </c>
      <c r="F283" s="9">
        <f t="shared" si="38"/>
        <v>1160178.7245905313</v>
      </c>
      <c r="G283" s="9">
        <f t="shared" si="39"/>
        <v>1636679.309620579</v>
      </c>
      <c r="H283" s="9">
        <f t="shared" si="43"/>
        <v>0</v>
      </c>
      <c r="I283" s="9">
        <f t="shared" si="40"/>
        <v>1636679.309620579</v>
      </c>
      <c r="J283" s="9">
        <f t="shared" si="41"/>
        <v>2796858.0342111103</v>
      </c>
      <c r="N283" s="1"/>
    </row>
    <row r="284" spans="1:14">
      <c r="A284" s="8">
        <v>276</v>
      </c>
      <c r="B284" s="9">
        <f t="shared" si="44"/>
        <v>183991916.62486443</v>
      </c>
      <c r="C284" s="10">
        <f t="shared" si="42"/>
        <v>0</v>
      </c>
      <c r="D284" s="11">
        <f t="shared" si="37"/>
        <v>0</v>
      </c>
      <c r="E284" s="9">
        <f t="shared" si="45"/>
        <v>2796858.0342111103</v>
      </c>
      <c r="F284" s="9">
        <f t="shared" si="38"/>
        <v>1149949.4789054026</v>
      </c>
      <c r="G284" s="9">
        <f t="shared" si="39"/>
        <v>1646908.5553057077</v>
      </c>
      <c r="H284" s="9">
        <f t="shared" si="43"/>
        <v>0</v>
      </c>
      <c r="I284" s="9">
        <f t="shared" si="40"/>
        <v>1646908.5553057077</v>
      </c>
      <c r="J284" s="9">
        <f t="shared" si="41"/>
        <v>2796858.0342111103</v>
      </c>
      <c r="N284" s="1"/>
    </row>
    <row r="285" spans="1:14">
      <c r="A285" s="8">
        <v>277</v>
      </c>
      <c r="B285" s="9">
        <f t="shared" si="44"/>
        <v>182345008.06955871</v>
      </c>
      <c r="C285" s="10">
        <f t="shared" si="42"/>
        <v>0</v>
      </c>
      <c r="D285" s="11">
        <f t="shared" si="37"/>
        <v>0</v>
      </c>
      <c r="E285" s="9">
        <f t="shared" si="45"/>
        <v>2796858.0342111103</v>
      </c>
      <c r="F285" s="9">
        <f t="shared" si="38"/>
        <v>1139656.3004347419</v>
      </c>
      <c r="G285" s="9">
        <f t="shared" si="39"/>
        <v>1657201.7337763684</v>
      </c>
      <c r="H285" s="9">
        <f t="shared" si="43"/>
        <v>0</v>
      </c>
      <c r="I285" s="9">
        <f t="shared" si="40"/>
        <v>1657201.7337763684</v>
      </c>
      <c r="J285" s="9">
        <f t="shared" si="41"/>
        <v>2796858.0342111103</v>
      </c>
      <c r="N285" s="1"/>
    </row>
    <row r="286" spans="1:14">
      <c r="A286" s="8">
        <v>278</v>
      </c>
      <c r="B286" s="9">
        <f t="shared" si="44"/>
        <v>180687806.33578235</v>
      </c>
      <c r="C286" s="10">
        <f t="shared" si="42"/>
        <v>0</v>
      </c>
      <c r="D286" s="11">
        <f t="shared" si="37"/>
        <v>0</v>
      </c>
      <c r="E286" s="9">
        <f t="shared" si="45"/>
        <v>2796858.0342111103</v>
      </c>
      <c r="F286" s="9">
        <f t="shared" si="38"/>
        <v>1129298.7895986396</v>
      </c>
      <c r="G286" s="9">
        <f t="shared" si="39"/>
        <v>1667559.2446124707</v>
      </c>
      <c r="H286" s="9">
        <f t="shared" si="43"/>
        <v>0</v>
      </c>
      <c r="I286" s="9">
        <f t="shared" si="40"/>
        <v>1667559.2446124707</v>
      </c>
      <c r="J286" s="9">
        <f t="shared" si="41"/>
        <v>2796858.0342111103</v>
      </c>
      <c r="N286" s="1"/>
    </row>
    <row r="287" spans="1:14">
      <c r="A287" s="8">
        <v>279</v>
      </c>
      <c r="B287" s="9">
        <f t="shared" si="44"/>
        <v>179020247.09116986</v>
      </c>
      <c r="C287" s="10">
        <f t="shared" si="42"/>
        <v>0</v>
      </c>
      <c r="D287" s="11">
        <f t="shared" si="37"/>
        <v>0</v>
      </c>
      <c r="E287" s="9">
        <f t="shared" si="45"/>
        <v>2796858.0342111103</v>
      </c>
      <c r="F287" s="9">
        <f t="shared" si="38"/>
        <v>1118876.5443198115</v>
      </c>
      <c r="G287" s="9">
        <f t="shared" si="39"/>
        <v>1677981.4898912988</v>
      </c>
      <c r="H287" s="9">
        <f t="shared" si="43"/>
        <v>0</v>
      </c>
      <c r="I287" s="9">
        <f t="shared" si="40"/>
        <v>1677981.4898912988</v>
      </c>
      <c r="J287" s="9">
        <f t="shared" si="41"/>
        <v>2796858.0342111103</v>
      </c>
      <c r="N287" s="1"/>
    </row>
    <row r="288" spans="1:14">
      <c r="A288" s="8">
        <v>280</v>
      </c>
      <c r="B288" s="9">
        <f t="shared" si="44"/>
        <v>177342265.60127857</v>
      </c>
      <c r="C288" s="10">
        <f t="shared" si="42"/>
        <v>0</v>
      </c>
      <c r="D288" s="11">
        <f t="shared" si="37"/>
        <v>0</v>
      </c>
      <c r="E288" s="9">
        <f t="shared" si="45"/>
        <v>2796858.0342111103</v>
      </c>
      <c r="F288" s="9">
        <f t="shared" si="38"/>
        <v>1108389.1600079909</v>
      </c>
      <c r="G288" s="9">
        <f t="shared" si="39"/>
        <v>1688468.8742031194</v>
      </c>
      <c r="H288" s="9">
        <f t="shared" si="43"/>
        <v>0</v>
      </c>
      <c r="I288" s="9">
        <f t="shared" si="40"/>
        <v>1688468.8742031194</v>
      </c>
      <c r="J288" s="9">
        <f t="shared" si="41"/>
        <v>2796858.0342111103</v>
      </c>
      <c r="N288" s="1"/>
    </row>
    <row r="289" spans="1:14">
      <c r="A289" s="8">
        <v>281</v>
      </c>
      <c r="B289" s="9">
        <f t="shared" si="44"/>
        <v>175653796.72707546</v>
      </c>
      <c r="C289" s="10">
        <f t="shared" si="42"/>
        <v>0</v>
      </c>
      <c r="D289" s="11">
        <f t="shared" si="37"/>
        <v>0</v>
      </c>
      <c r="E289" s="9">
        <f t="shared" si="45"/>
        <v>2796858.0342111103</v>
      </c>
      <c r="F289" s="9">
        <f t="shared" si="38"/>
        <v>1097836.2295442214</v>
      </c>
      <c r="G289" s="9">
        <f t="shared" si="39"/>
        <v>1699021.8046668889</v>
      </c>
      <c r="H289" s="9">
        <f t="shared" si="43"/>
        <v>0</v>
      </c>
      <c r="I289" s="9">
        <f t="shared" si="40"/>
        <v>1699021.8046668889</v>
      </c>
      <c r="J289" s="9">
        <f t="shared" si="41"/>
        <v>2796858.0342111103</v>
      </c>
      <c r="N289" s="1"/>
    </row>
    <row r="290" spans="1:14">
      <c r="A290" s="8">
        <v>282</v>
      </c>
      <c r="B290" s="9">
        <f t="shared" si="44"/>
        <v>173954774.92240858</v>
      </c>
      <c r="C290" s="10">
        <f t="shared" si="42"/>
        <v>0</v>
      </c>
      <c r="D290" s="11">
        <f t="shared" si="37"/>
        <v>0</v>
      </c>
      <c r="E290" s="9">
        <f t="shared" si="45"/>
        <v>2796858.0342111103</v>
      </c>
      <c r="F290" s="9">
        <f t="shared" si="38"/>
        <v>1087217.3432650536</v>
      </c>
      <c r="G290" s="9">
        <f t="shared" si="39"/>
        <v>1709640.6909460567</v>
      </c>
      <c r="H290" s="9">
        <f t="shared" si="43"/>
        <v>0</v>
      </c>
      <c r="I290" s="9">
        <f t="shared" si="40"/>
        <v>1709640.6909460567</v>
      </c>
      <c r="J290" s="9">
        <f t="shared" si="41"/>
        <v>2796858.0342111103</v>
      </c>
      <c r="N290" s="1"/>
    </row>
    <row r="291" spans="1:14">
      <c r="A291" s="8">
        <v>283</v>
      </c>
      <c r="B291" s="9">
        <f t="shared" si="44"/>
        <v>172245134.23146254</v>
      </c>
      <c r="C291" s="10">
        <f t="shared" si="42"/>
        <v>0</v>
      </c>
      <c r="D291" s="11">
        <f t="shared" si="37"/>
        <v>0</v>
      </c>
      <c r="E291" s="9">
        <f t="shared" si="45"/>
        <v>2796858.0342111103</v>
      </c>
      <c r="F291" s="9">
        <f t="shared" si="38"/>
        <v>1076532.0889466407</v>
      </c>
      <c r="G291" s="9">
        <f t="shared" si="39"/>
        <v>1720325.9452644696</v>
      </c>
      <c r="H291" s="9">
        <f t="shared" si="43"/>
        <v>0</v>
      </c>
      <c r="I291" s="9">
        <f t="shared" si="40"/>
        <v>1720325.9452644696</v>
      </c>
      <c r="J291" s="9">
        <f t="shared" si="41"/>
        <v>2796858.0342111103</v>
      </c>
      <c r="N291" s="1"/>
    </row>
    <row r="292" spans="1:14">
      <c r="A292" s="8">
        <v>284</v>
      </c>
      <c r="B292" s="9">
        <f t="shared" si="44"/>
        <v>170524808.28619808</v>
      </c>
      <c r="C292" s="10">
        <f t="shared" si="42"/>
        <v>0</v>
      </c>
      <c r="D292" s="11">
        <f t="shared" si="37"/>
        <v>0</v>
      </c>
      <c r="E292" s="9">
        <f t="shared" si="45"/>
        <v>2796858.0342111103</v>
      </c>
      <c r="F292" s="9">
        <f t="shared" si="38"/>
        <v>1065780.051788738</v>
      </c>
      <c r="G292" s="9">
        <f t="shared" si="39"/>
        <v>1731077.9824223723</v>
      </c>
      <c r="H292" s="9">
        <f t="shared" si="43"/>
        <v>0</v>
      </c>
      <c r="I292" s="9">
        <f t="shared" si="40"/>
        <v>1731077.9824223723</v>
      </c>
      <c r="J292" s="9">
        <f t="shared" si="41"/>
        <v>2796858.0342111103</v>
      </c>
      <c r="N292" s="1"/>
    </row>
    <row r="293" spans="1:14">
      <c r="A293" s="8">
        <v>285</v>
      </c>
      <c r="B293" s="9">
        <f t="shared" si="44"/>
        <v>168793730.3037757</v>
      </c>
      <c r="C293" s="10">
        <f t="shared" si="42"/>
        <v>0</v>
      </c>
      <c r="D293" s="11">
        <f t="shared" si="37"/>
        <v>0</v>
      </c>
      <c r="E293" s="9">
        <f t="shared" si="45"/>
        <v>2796858.0342111103</v>
      </c>
      <c r="F293" s="9">
        <f t="shared" si="38"/>
        <v>1054960.8143985979</v>
      </c>
      <c r="G293" s="9">
        <f t="shared" si="39"/>
        <v>1741897.2198125124</v>
      </c>
      <c r="H293" s="9">
        <f t="shared" si="43"/>
        <v>0</v>
      </c>
      <c r="I293" s="9">
        <f t="shared" si="40"/>
        <v>1741897.2198125124</v>
      </c>
      <c r="J293" s="9">
        <f t="shared" si="41"/>
        <v>2796858.0342111103</v>
      </c>
      <c r="N293" s="1"/>
    </row>
    <row r="294" spans="1:14">
      <c r="A294" s="8">
        <v>286</v>
      </c>
      <c r="B294" s="9">
        <f t="shared" si="44"/>
        <v>167051833.08396319</v>
      </c>
      <c r="C294" s="10">
        <f t="shared" si="42"/>
        <v>0</v>
      </c>
      <c r="D294" s="11">
        <f t="shared" si="37"/>
        <v>0</v>
      </c>
      <c r="E294" s="9">
        <f t="shared" si="45"/>
        <v>2796858.0342111103</v>
      </c>
      <c r="F294" s="9">
        <f t="shared" si="38"/>
        <v>1044073.9567747698</v>
      </c>
      <c r="G294" s="9">
        <f t="shared" si="39"/>
        <v>1752784.0774363405</v>
      </c>
      <c r="H294" s="9">
        <f t="shared" si="43"/>
        <v>0</v>
      </c>
      <c r="I294" s="9">
        <f t="shared" si="40"/>
        <v>1752784.0774363405</v>
      </c>
      <c r="J294" s="9">
        <f t="shared" si="41"/>
        <v>2796858.0342111103</v>
      </c>
      <c r="N294" s="1"/>
    </row>
    <row r="295" spans="1:14">
      <c r="A295" s="8">
        <v>287</v>
      </c>
      <c r="B295" s="9">
        <f t="shared" si="44"/>
        <v>165299049.00652686</v>
      </c>
      <c r="C295" s="10">
        <f t="shared" si="42"/>
        <v>0</v>
      </c>
      <c r="D295" s="11">
        <f t="shared" si="37"/>
        <v>0</v>
      </c>
      <c r="E295" s="9">
        <f t="shared" si="45"/>
        <v>2796858.0342111103</v>
      </c>
      <c r="F295" s="9">
        <f t="shared" si="38"/>
        <v>1033119.0562907928</v>
      </c>
      <c r="G295" s="9">
        <f t="shared" si="39"/>
        <v>1763738.9779203176</v>
      </c>
      <c r="H295" s="9">
        <f t="shared" si="43"/>
        <v>0</v>
      </c>
      <c r="I295" s="9">
        <f t="shared" si="40"/>
        <v>1763738.9779203176</v>
      </c>
      <c r="J295" s="9">
        <f t="shared" si="41"/>
        <v>2796858.0342111103</v>
      </c>
      <c r="N295" s="1"/>
    </row>
    <row r="296" spans="1:14">
      <c r="A296" s="8">
        <v>288</v>
      </c>
      <c r="B296" s="9">
        <f t="shared" si="44"/>
        <v>163535310.02860653</v>
      </c>
      <c r="C296" s="10">
        <f t="shared" si="42"/>
        <v>0</v>
      </c>
      <c r="D296" s="11">
        <f t="shared" si="37"/>
        <v>0</v>
      </c>
      <c r="E296" s="9">
        <f t="shared" si="45"/>
        <v>2796858.0342111103</v>
      </c>
      <c r="F296" s="9">
        <f t="shared" si="38"/>
        <v>1022095.6876787908</v>
      </c>
      <c r="G296" s="9">
        <f t="shared" si="39"/>
        <v>1774762.3465323197</v>
      </c>
      <c r="H296" s="9">
        <f t="shared" si="43"/>
        <v>0</v>
      </c>
      <c r="I296" s="9">
        <f t="shared" si="40"/>
        <v>1774762.3465323197</v>
      </c>
      <c r="J296" s="9">
        <f t="shared" si="41"/>
        <v>2796858.0342111103</v>
      </c>
      <c r="N296" s="1"/>
    </row>
    <row r="297" spans="1:14">
      <c r="A297" s="8">
        <v>289</v>
      </c>
      <c r="B297" s="9">
        <f t="shared" si="44"/>
        <v>161760547.68207422</v>
      </c>
      <c r="C297" s="10">
        <f t="shared" si="42"/>
        <v>0</v>
      </c>
      <c r="D297" s="11">
        <f t="shared" si="37"/>
        <v>0</v>
      </c>
      <c r="E297" s="9">
        <f t="shared" si="45"/>
        <v>2796858.0342111103</v>
      </c>
      <c r="F297" s="9">
        <f t="shared" si="38"/>
        <v>1011003.4230129637</v>
      </c>
      <c r="G297" s="9">
        <f t="shared" si="39"/>
        <v>1785854.6111981466</v>
      </c>
      <c r="H297" s="9">
        <f t="shared" si="43"/>
        <v>0</v>
      </c>
      <c r="I297" s="9">
        <f t="shared" si="40"/>
        <v>1785854.6111981466</v>
      </c>
      <c r="J297" s="9">
        <f t="shared" si="41"/>
        <v>2796858.0342111103</v>
      </c>
      <c r="N297" s="1"/>
    </row>
    <row r="298" spans="1:14">
      <c r="A298" s="8">
        <v>290</v>
      </c>
      <c r="B298" s="9">
        <f t="shared" si="44"/>
        <v>159974693.07087606</v>
      </c>
      <c r="C298" s="10">
        <f t="shared" si="42"/>
        <v>0</v>
      </c>
      <c r="D298" s="11">
        <f t="shared" si="37"/>
        <v>0</v>
      </c>
      <c r="E298" s="9">
        <f t="shared" si="45"/>
        <v>2796858.0342111103</v>
      </c>
      <c r="F298" s="9">
        <f t="shared" si="38"/>
        <v>999841.83169297525</v>
      </c>
      <c r="G298" s="9">
        <f t="shared" si="39"/>
        <v>1797016.2025181351</v>
      </c>
      <c r="H298" s="9">
        <f t="shared" si="43"/>
        <v>0</v>
      </c>
      <c r="I298" s="9">
        <f t="shared" si="40"/>
        <v>1797016.2025181351</v>
      </c>
      <c r="J298" s="9">
        <f t="shared" si="41"/>
        <v>2796858.0342111103</v>
      </c>
      <c r="N298" s="1"/>
    </row>
    <row r="299" spans="1:14">
      <c r="A299" s="8">
        <v>291</v>
      </c>
      <c r="B299" s="9">
        <f t="shared" si="44"/>
        <v>158177676.86835793</v>
      </c>
      <c r="C299" s="10">
        <f t="shared" si="42"/>
        <v>0</v>
      </c>
      <c r="D299" s="11">
        <f t="shared" si="37"/>
        <v>0</v>
      </c>
      <c r="E299" s="9">
        <f t="shared" si="45"/>
        <v>2796858.0342111103</v>
      </c>
      <c r="F299" s="9">
        <f t="shared" si="38"/>
        <v>988610.48042723699</v>
      </c>
      <c r="G299" s="9">
        <f t="shared" si="39"/>
        <v>1808247.5537838733</v>
      </c>
      <c r="H299" s="9">
        <f t="shared" si="43"/>
        <v>0</v>
      </c>
      <c r="I299" s="9">
        <f t="shared" si="40"/>
        <v>1808247.5537838733</v>
      </c>
      <c r="J299" s="9">
        <f t="shared" si="41"/>
        <v>2796858.0342111103</v>
      </c>
      <c r="N299" s="1"/>
    </row>
    <row r="300" spans="1:14">
      <c r="A300" s="8">
        <v>292</v>
      </c>
      <c r="B300" s="9">
        <f t="shared" si="44"/>
        <v>156369429.31457406</v>
      </c>
      <c r="C300" s="10">
        <f t="shared" si="42"/>
        <v>0</v>
      </c>
      <c r="D300" s="11">
        <f t="shared" si="37"/>
        <v>0</v>
      </c>
      <c r="E300" s="9">
        <f t="shared" si="45"/>
        <v>2796858.0342111103</v>
      </c>
      <c r="F300" s="9">
        <f t="shared" si="38"/>
        <v>977308.93321608787</v>
      </c>
      <c r="G300" s="9">
        <f t="shared" si="39"/>
        <v>1819549.1009950223</v>
      </c>
      <c r="H300" s="9">
        <f t="shared" si="43"/>
        <v>0</v>
      </c>
      <c r="I300" s="9">
        <f t="shared" si="40"/>
        <v>1819549.1009950223</v>
      </c>
      <c r="J300" s="9">
        <f t="shared" si="41"/>
        <v>2796858.0342111103</v>
      </c>
      <c r="N300" s="1"/>
    </row>
    <row r="301" spans="1:14">
      <c r="A301" s="8">
        <v>293</v>
      </c>
      <c r="B301" s="9">
        <f t="shared" si="44"/>
        <v>154549880.21357903</v>
      </c>
      <c r="C301" s="10">
        <f t="shared" si="42"/>
        <v>0</v>
      </c>
      <c r="D301" s="11">
        <f t="shared" si="37"/>
        <v>0</v>
      </c>
      <c r="E301" s="9">
        <f t="shared" si="45"/>
        <v>2796858.0342111103</v>
      </c>
      <c r="F301" s="9">
        <f t="shared" si="38"/>
        <v>965936.75133486884</v>
      </c>
      <c r="G301" s="9">
        <f t="shared" si="39"/>
        <v>1830921.2828762415</v>
      </c>
      <c r="H301" s="9">
        <f t="shared" si="43"/>
        <v>0</v>
      </c>
      <c r="I301" s="9">
        <f t="shared" si="40"/>
        <v>1830921.2828762415</v>
      </c>
      <c r="J301" s="9">
        <f t="shared" si="41"/>
        <v>2796858.0342111103</v>
      </c>
      <c r="N301" s="1"/>
    </row>
    <row r="302" spans="1:14">
      <c r="A302" s="8">
        <v>294</v>
      </c>
      <c r="B302" s="9">
        <f t="shared" si="44"/>
        <v>152718958.93070278</v>
      </c>
      <c r="C302" s="10">
        <f t="shared" si="42"/>
        <v>0</v>
      </c>
      <c r="D302" s="11">
        <f t="shared" si="37"/>
        <v>0</v>
      </c>
      <c r="E302" s="9">
        <f t="shared" si="45"/>
        <v>2796858.0342111103</v>
      </c>
      <c r="F302" s="9">
        <f t="shared" si="38"/>
        <v>954493.4933168923</v>
      </c>
      <c r="G302" s="9">
        <f t="shared" si="39"/>
        <v>1842364.540894218</v>
      </c>
      <c r="H302" s="9">
        <f t="shared" si="43"/>
        <v>0</v>
      </c>
      <c r="I302" s="9">
        <f t="shared" si="40"/>
        <v>1842364.540894218</v>
      </c>
      <c r="J302" s="9">
        <f t="shared" si="41"/>
        <v>2796858.0342111103</v>
      </c>
      <c r="N302" s="1"/>
    </row>
    <row r="303" spans="1:14">
      <c r="A303" s="8">
        <v>295</v>
      </c>
      <c r="B303" s="9">
        <f t="shared" si="44"/>
        <v>150876594.38980857</v>
      </c>
      <c r="C303" s="10">
        <f t="shared" si="42"/>
        <v>0</v>
      </c>
      <c r="D303" s="11">
        <f t="shared" si="37"/>
        <v>0</v>
      </c>
      <c r="E303" s="9">
        <f t="shared" si="45"/>
        <v>2796858.0342111103</v>
      </c>
      <c r="F303" s="9">
        <f t="shared" si="38"/>
        <v>942978.71493630344</v>
      </c>
      <c r="G303" s="9">
        <f t="shared" si="39"/>
        <v>1853879.3192748069</v>
      </c>
      <c r="H303" s="9">
        <f t="shared" si="43"/>
        <v>0</v>
      </c>
      <c r="I303" s="9">
        <f t="shared" si="40"/>
        <v>1853879.3192748069</v>
      </c>
      <c r="J303" s="9">
        <f t="shared" si="41"/>
        <v>2796858.0342111103</v>
      </c>
      <c r="N303" s="1"/>
    </row>
    <row r="304" spans="1:14">
      <c r="A304" s="8">
        <v>296</v>
      </c>
      <c r="B304" s="9">
        <f t="shared" si="44"/>
        <v>149022715.07053375</v>
      </c>
      <c r="C304" s="10">
        <f t="shared" si="42"/>
        <v>0</v>
      </c>
      <c r="D304" s="11">
        <f t="shared" si="37"/>
        <v>0</v>
      </c>
      <c r="E304" s="9">
        <f t="shared" si="45"/>
        <v>2796858.0342111103</v>
      </c>
      <c r="F304" s="9">
        <f t="shared" si="38"/>
        <v>931391.96919083584</v>
      </c>
      <c r="G304" s="9">
        <f t="shared" si="39"/>
        <v>1865466.0650202744</v>
      </c>
      <c r="H304" s="9">
        <f t="shared" si="43"/>
        <v>0</v>
      </c>
      <c r="I304" s="9">
        <f t="shared" si="40"/>
        <v>1865466.0650202744</v>
      </c>
      <c r="J304" s="9">
        <f t="shared" si="41"/>
        <v>2796858.0342111103</v>
      </c>
      <c r="N304" s="1"/>
    </row>
    <row r="305" spans="1:14">
      <c r="A305" s="8">
        <v>297</v>
      </c>
      <c r="B305" s="9">
        <f t="shared" si="44"/>
        <v>147157249.00551349</v>
      </c>
      <c r="C305" s="10">
        <f t="shared" si="42"/>
        <v>0</v>
      </c>
      <c r="D305" s="11">
        <f t="shared" ref="D305:D362" si="46">1-(1-C305)^(1/12)</f>
        <v>0</v>
      </c>
      <c r="E305" s="9">
        <f t="shared" si="45"/>
        <v>2796858.0342111103</v>
      </c>
      <c r="F305" s="9">
        <f t="shared" ref="F305:F362" si="47">B305*($B$3/12)</f>
        <v>919732.80628445919</v>
      </c>
      <c r="G305" s="9">
        <f t="shared" ref="G305:G362" si="48">E305-F305</f>
        <v>1877125.227926651</v>
      </c>
      <c r="H305" s="9">
        <f t="shared" si="43"/>
        <v>0</v>
      </c>
      <c r="I305" s="9">
        <f t="shared" si="40"/>
        <v>1877125.227926651</v>
      </c>
      <c r="J305" s="9">
        <f t="shared" si="41"/>
        <v>2796858.0342111103</v>
      </c>
      <c r="N305" s="1"/>
    </row>
    <row r="306" spans="1:14">
      <c r="A306" s="8">
        <v>298</v>
      </c>
      <c r="B306" s="9">
        <f t="shared" si="44"/>
        <v>145280123.77758685</v>
      </c>
      <c r="C306" s="10">
        <f t="shared" si="42"/>
        <v>0</v>
      </c>
      <c r="D306" s="11">
        <f t="shared" si="46"/>
        <v>0</v>
      </c>
      <c r="E306" s="9">
        <f t="shared" si="45"/>
        <v>2796858.0342111103</v>
      </c>
      <c r="F306" s="9">
        <f t="shared" si="47"/>
        <v>908000.77360991773</v>
      </c>
      <c r="G306" s="9">
        <f t="shared" si="48"/>
        <v>1888857.2606011927</v>
      </c>
      <c r="H306" s="9">
        <f t="shared" si="43"/>
        <v>0</v>
      </c>
      <c r="I306" s="9">
        <f t="shared" si="40"/>
        <v>1888857.2606011927</v>
      </c>
      <c r="J306" s="9">
        <f t="shared" si="41"/>
        <v>2796858.0342111103</v>
      </c>
      <c r="N306" s="1"/>
    </row>
    <row r="307" spans="1:14">
      <c r="A307" s="8">
        <v>299</v>
      </c>
      <c r="B307" s="9">
        <f t="shared" si="44"/>
        <v>143391266.51698565</v>
      </c>
      <c r="C307" s="10">
        <f t="shared" si="42"/>
        <v>0</v>
      </c>
      <c r="D307" s="11">
        <f t="shared" si="46"/>
        <v>0</v>
      </c>
      <c r="E307" s="9">
        <f t="shared" si="45"/>
        <v>2796858.0342111103</v>
      </c>
      <c r="F307" s="9">
        <f t="shared" si="47"/>
        <v>896195.41573116032</v>
      </c>
      <c r="G307" s="9">
        <f t="shared" si="48"/>
        <v>1900662.6184799499</v>
      </c>
      <c r="H307" s="9">
        <f t="shared" si="43"/>
        <v>0</v>
      </c>
      <c r="I307" s="9">
        <f t="shared" si="40"/>
        <v>1900662.6184799499</v>
      </c>
      <c r="J307" s="9">
        <f t="shared" si="41"/>
        <v>2796858.0342111103</v>
      </c>
      <c r="N307" s="1"/>
    </row>
    <row r="308" spans="1:14">
      <c r="A308" s="8">
        <v>300</v>
      </c>
      <c r="B308" s="9">
        <f t="shared" si="44"/>
        <v>141490603.89850572</v>
      </c>
      <c r="C308" s="10">
        <f t="shared" si="42"/>
        <v>0</v>
      </c>
      <c r="D308" s="11">
        <f t="shared" si="46"/>
        <v>0</v>
      </c>
      <c r="E308" s="9">
        <f t="shared" si="45"/>
        <v>2796858.0342111103</v>
      </c>
      <c r="F308" s="9">
        <f t="shared" si="47"/>
        <v>884316.27436566062</v>
      </c>
      <c r="G308" s="9">
        <f t="shared" si="48"/>
        <v>1912541.7598454496</v>
      </c>
      <c r="H308" s="9">
        <f t="shared" si="43"/>
        <v>0</v>
      </c>
      <c r="I308" s="9">
        <f t="shared" si="40"/>
        <v>1912541.7598454496</v>
      </c>
      <c r="J308" s="9">
        <f t="shared" si="41"/>
        <v>2796858.0342111103</v>
      </c>
      <c r="N308" s="1"/>
    </row>
    <row r="309" spans="1:14">
      <c r="A309" s="8">
        <v>301</v>
      </c>
      <c r="B309" s="9">
        <f t="shared" si="44"/>
        <v>139578062.13866028</v>
      </c>
      <c r="C309" s="10">
        <f t="shared" si="42"/>
        <v>0</v>
      </c>
      <c r="D309" s="11">
        <f t="shared" si="46"/>
        <v>0</v>
      </c>
      <c r="E309" s="9">
        <f t="shared" si="45"/>
        <v>2796858.0342111103</v>
      </c>
      <c r="F309" s="9">
        <f t="shared" si="47"/>
        <v>872362.88836662669</v>
      </c>
      <c r="G309" s="9">
        <f t="shared" si="48"/>
        <v>1924495.1458444837</v>
      </c>
      <c r="H309" s="9">
        <f t="shared" si="43"/>
        <v>0</v>
      </c>
      <c r="I309" s="9">
        <f t="shared" si="40"/>
        <v>1924495.1458444837</v>
      </c>
      <c r="J309" s="9">
        <f t="shared" si="41"/>
        <v>2796858.0342111103</v>
      </c>
      <c r="N309" s="1"/>
    </row>
    <row r="310" spans="1:14">
      <c r="A310" s="8">
        <v>302</v>
      </c>
      <c r="B310" s="9">
        <f t="shared" si="44"/>
        <v>137653566.99281579</v>
      </c>
      <c r="C310" s="10">
        <f t="shared" si="42"/>
        <v>0</v>
      </c>
      <c r="D310" s="11">
        <f t="shared" si="46"/>
        <v>0</v>
      </c>
      <c r="E310" s="9">
        <f t="shared" si="45"/>
        <v>2796858.0342111103</v>
      </c>
      <c r="F310" s="9">
        <f t="shared" si="47"/>
        <v>860334.79370509868</v>
      </c>
      <c r="G310" s="9">
        <f t="shared" si="48"/>
        <v>1936523.2405060115</v>
      </c>
      <c r="H310" s="9">
        <f t="shared" si="43"/>
        <v>0</v>
      </c>
      <c r="I310" s="9">
        <f t="shared" si="40"/>
        <v>1936523.2405060115</v>
      </c>
      <c r="J310" s="9">
        <f t="shared" si="41"/>
        <v>2796858.0342111103</v>
      </c>
      <c r="N310" s="1"/>
    </row>
    <row r="311" spans="1:14">
      <c r="A311" s="8">
        <v>303</v>
      </c>
      <c r="B311" s="9">
        <f t="shared" si="44"/>
        <v>135717043.75230977</v>
      </c>
      <c r="C311" s="10">
        <f t="shared" si="42"/>
        <v>0</v>
      </c>
      <c r="D311" s="11">
        <f t="shared" si="46"/>
        <v>0</v>
      </c>
      <c r="E311" s="9">
        <f t="shared" si="45"/>
        <v>2796858.0342111103</v>
      </c>
      <c r="F311" s="9">
        <f t="shared" si="47"/>
        <v>848231.52345193597</v>
      </c>
      <c r="G311" s="9">
        <f t="shared" si="48"/>
        <v>1948626.5107591744</v>
      </c>
      <c r="H311" s="9">
        <f t="shared" si="43"/>
        <v>0</v>
      </c>
      <c r="I311" s="9">
        <f t="shared" si="40"/>
        <v>1948626.5107591744</v>
      </c>
      <c r="J311" s="9">
        <f t="shared" si="41"/>
        <v>2796858.0342111103</v>
      </c>
      <c r="N311" s="1"/>
    </row>
    <row r="312" spans="1:14">
      <c r="A312" s="8">
        <v>304</v>
      </c>
      <c r="B312" s="9">
        <f t="shared" si="44"/>
        <v>133768417.24155059</v>
      </c>
      <c r="C312" s="10">
        <f t="shared" si="42"/>
        <v>0</v>
      </c>
      <c r="D312" s="11">
        <f t="shared" si="46"/>
        <v>0</v>
      </c>
      <c r="E312" s="9">
        <f t="shared" si="45"/>
        <v>2796858.0342111103</v>
      </c>
      <c r="F312" s="9">
        <f t="shared" si="47"/>
        <v>836052.60775969119</v>
      </c>
      <c r="G312" s="9">
        <f t="shared" si="48"/>
        <v>1960805.426451419</v>
      </c>
      <c r="H312" s="9">
        <f t="shared" si="43"/>
        <v>0</v>
      </c>
      <c r="I312" s="9">
        <f t="shared" si="40"/>
        <v>1960805.426451419</v>
      </c>
      <c r="J312" s="9">
        <f t="shared" si="41"/>
        <v>2796858.0342111103</v>
      </c>
      <c r="N312" s="1"/>
    </row>
    <row r="313" spans="1:14">
      <c r="A313" s="8">
        <v>305</v>
      </c>
      <c r="B313" s="9">
        <f t="shared" si="44"/>
        <v>131807611.81509918</v>
      </c>
      <c r="C313" s="10">
        <f t="shared" si="42"/>
        <v>0</v>
      </c>
      <c r="D313" s="11">
        <f t="shared" si="46"/>
        <v>0</v>
      </c>
      <c r="E313" s="9">
        <f t="shared" si="45"/>
        <v>2796858.0342111103</v>
      </c>
      <c r="F313" s="9">
        <f t="shared" si="47"/>
        <v>823797.57384436985</v>
      </c>
      <c r="G313" s="9">
        <f t="shared" si="48"/>
        <v>1973060.4603667404</v>
      </c>
      <c r="H313" s="9">
        <f t="shared" si="43"/>
        <v>0</v>
      </c>
      <c r="I313" s="9">
        <f t="shared" si="40"/>
        <v>1973060.4603667404</v>
      </c>
      <c r="J313" s="9">
        <f t="shared" si="41"/>
        <v>2796858.0342111103</v>
      </c>
      <c r="N313" s="1"/>
    </row>
    <row r="314" spans="1:14">
      <c r="A314" s="8">
        <v>306</v>
      </c>
      <c r="B314" s="9">
        <f t="shared" si="44"/>
        <v>129834551.35473244</v>
      </c>
      <c r="C314" s="10">
        <f t="shared" si="42"/>
        <v>0</v>
      </c>
      <c r="D314" s="11">
        <f t="shared" si="46"/>
        <v>0</v>
      </c>
      <c r="E314" s="9">
        <f t="shared" si="45"/>
        <v>2796858.0342111103</v>
      </c>
      <c r="F314" s="9">
        <f t="shared" si="47"/>
        <v>811465.94596707763</v>
      </c>
      <c r="G314" s="9">
        <f t="shared" si="48"/>
        <v>1985392.0882440326</v>
      </c>
      <c r="H314" s="9">
        <f t="shared" si="43"/>
        <v>0</v>
      </c>
      <c r="I314" s="9">
        <f t="shared" si="40"/>
        <v>1985392.0882440326</v>
      </c>
      <c r="J314" s="9">
        <f t="shared" si="41"/>
        <v>2796858.0342111103</v>
      </c>
      <c r="N314" s="1"/>
    </row>
    <row r="315" spans="1:14">
      <c r="A315" s="8">
        <v>307</v>
      </c>
      <c r="B315" s="9">
        <f t="shared" si="44"/>
        <v>127849159.2664884</v>
      </c>
      <c r="C315" s="10">
        <f t="shared" si="42"/>
        <v>0</v>
      </c>
      <c r="D315" s="11">
        <f t="shared" si="46"/>
        <v>0</v>
      </c>
      <c r="E315" s="9">
        <f t="shared" si="45"/>
        <v>2796858.0342111103</v>
      </c>
      <c r="F315" s="9">
        <f t="shared" si="47"/>
        <v>799057.2454155524</v>
      </c>
      <c r="G315" s="9">
        <f t="shared" si="48"/>
        <v>1997800.7887955578</v>
      </c>
      <c r="H315" s="9">
        <f t="shared" si="43"/>
        <v>0</v>
      </c>
      <c r="I315" s="9">
        <f t="shared" si="40"/>
        <v>1997800.7887955578</v>
      </c>
      <c r="J315" s="9">
        <f t="shared" si="41"/>
        <v>2796858.0342111103</v>
      </c>
      <c r="N315" s="1"/>
    </row>
    <row r="316" spans="1:14">
      <c r="A316" s="8">
        <v>308</v>
      </c>
      <c r="B316" s="9">
        <f t="shared" si="44"/>
        <v>125851358.47769284</v>
      </c>
      <c r="C316" s="10">
        <f t="shared" si="42"/>
        <v>0</v>
      </c>
      <c r="D316" s="11">
        <f t="shared" si="46"/>
        <v>0</v>
      </c>
      <c r="E316" s="9">
        <f t="shared" si="45"/>
        <v>2796858.0342111103</v>
      </c>
      <c r="F316" s="9">
        <f t="shared" si="47"/>
        <v>786570.99048558017</v>
      </c>
      <c r="G316" s="9">
        <f t="shared" si="48"/>
        <v>2010287.0437255302</v>
      </c>
      <c r="H316" s="9">
        <f t="shared" si="43"/>
        <v>0</v>
      </c>
      <c r="I316" s="9">
        <f t="shared" si="40"/>
        <v>2010287.0437255302</v>
      </c>
      <c r="J316" s="9">
        <f t="shared" si="41"/>
        <v>2796858.0342111103</v>
      </c>
      <c r="N316" s="1"/>
    </row>
    <row r="317" spans="1:14">
      <c r="A317" s="8">
        <v>309</v>
      </c>
      <c r="B317" s="9">
        <f t="shared" si="44"/>
        <v>123841071.43396731</v>
      </c>
      <c r="C317" s="10">
        <f t="shared" si="42"/>
        <v>0</v>
      </c>
      <c r="D317" s="11">
        <f t="shared" si="46"/>
        <v>0</v>
      </c>
      <c r="E317" s="9">
        <f t="shared" si="45"/>
        <v>2796858.0342111103</v>
      </c>
      <c r="F317" s="9">
        <f t="shared" si="47"/>
        <v>774006.6964622956</v>
      </c>
      <c r="G317" s="9">
        <f t="shared" si="48"/>
        <v>2022851.3377488148</v>
      </c>
      <c r="H317" s="9">
        <f t="shared" si="43"/>
        <v>0</v>
      </c>
      <c r="I317" s="9">
        <f t="shared" si="40"/>
        <v>2022851.3377488148</v>
      </c>
      <c r="J317" s="9">
        <f t="shared" si="41"/>
        <v>2796858.0342111103</v>
      </c>
      <c r="N317" s="1"/>
    </row>
    <row r="318" spans="1:14">
      <c r="A318" s="8">
        <v>310</v>
      </c>
      <c r="B318" s="9">
        <f t="shared" si="44"/>
        <v>121818220.0962185</v>
      </c>
      <c r="C318" s="10">
        <f t="shared" si="42"/>
        <v>0</v>
      </c>
      <c r="D318" s="11">
        <f t="shared" si="46"/>
        <v>0</v>
      </c>
      <c r="E318" s="9">
        <f t="shared" si="45"/>
        <v>2796858.0342111103</v>
      </c>
      <c r="F318" s="9">
        <f t="shared" si="47"/>
        <v>761363.87560136558</v>
      </c>
      <c r="G318" s="9">
        <f t="shared" si="48"/>
        <v>2035494.1586097446</v>
      </c>
      <c r="H318" s="9">
        <f t="shared" si="43"/>
        <v>0</v>
      </c>
      <c r="I318" s="9">
        <f t="shared" si="40"/>
        <v>2035494.1586097446</v>
      </c>
      <c r="J318" s="9">
        <f t="shared" si="41"/>
        <v>2796858.0342111103</v>
      </c>
      <c r="N318" s="1"/>
    </row>
    <row r="319" spans="1:14">
      <c r="A319" s="8">
        <v>311</v>
      </c>
      <c r="B319" s="9">
        <f t="shared" si="44"/>
        <v>119782725.93760875</v>
      </c>
      <c r="C319" s="10">
        <f t="shared" si="42"/>
        <v>0</v>
      </c>
      <c r="D319" s="11">
        <f t="shared" si="46"/>
        <v>0</v>
      </c>
      <c r="E319" s="9">
        <f t="shared" si="45"/>
        <v>2796858.0342111103</v>
      </c>
      <c r="F319" s="9">
        <f t="shared" si="47"/>
        <v>748642.03711005463</v>
      </c>
      <c r="G319" s="9">
        <f t="shared" si="48"/>
        <v>2048215.9971010557</v>
      </c>
      <c r="H319" s="9">
        <f t="shared" si="43"/>
        <v>0</v>
      </c>
      <c r="I319" s="9">
        <f t="shared" si="40"/>
        <v>2048215.9971010557</v>
      </c>
      <c r="J319" s="9">
        <f t="shared" si="41"/>
        <v>2796858.0342111103</v>
      </c>
      <c r="N319" s="1"/>
    </row>
    <row r="320" spans="1:14">
      <c r="A320" s="8">
        <v>312</v>
      </c>
      <c r="B320" s="9">
        <f t="shared" si="44"/>
        <v>117734509.9405077</v>
      </c>
      <c r="C320" s="10">
        <f t="shared" si="42"/>
        <v>0</v>
      </c>
      <c r="D320" s="11">
        <f t="shared" si="46"/>
        <v>0</v>
      </c>
      <c r="E320" s="9">
        <f t="shared" si="45"/>
        <v>2796858.0342111103</v>
      </c>
      <c r="F320" s="9">
        <f t="shared" si="47"/>
        <v>735840.68712817307</v>
      </c>
      <c r="G320" s="9">
        <f t="shared" si="48"/>
        <v>2061017.3470829371</v>
      </c>
      <c r="H320" s="9">
        <f t="shared" si="43"/>
        <v>0</v>
      </c>
      <c r="I320" s="9">
        <f t="shared" si="40"/>
        <v>2061017.3470829371</v>
      </c>
      <c r="J320" s="9">
        <f t="shared" si="41"/>
        <v>2796858.0342111103</v>
      </c>
      <c r="N320" s="1"/>
    </row>
    <row r="321" spans="1:14">
      <c r="A321" s="8">
        <v>313</v>
      </c>
      <c r="B321" s="9">
        <f t="shared" si="44"/>
        <v>115673492.59342475</v>
      </c>
      <c r="C321" s="10">
        <f t="shared" si="42"/>
        <v>0</v>
      </c>
      <c r="D321" s="11">
        <f t="shared" si="46"/>
        <v>0</v>
      </c>
      <c r="E321" s="9">
        <f t="shared" si="45"/>
        <v>2796858.0342111103</v>
      </c>
      <c r="F321" s="9">
        <f t="shared" si="47"/>
        <v>722959.32870890468</v>
      </c>
      <c r="G321" s="9">
        <f t="shared" si="48"/>
        <v>2073898.7055022055</v>
      </c>
      <c r="H321" s="9">
        <f t="shared" si="43"/>
        <v>0</v>
      </c>
      <c r="I321" s="9">
        <f t="shared" si="40"/>
        <v>2073898.7055022055</v>
      </c>
      <c r="J321" s="9">
        <f t="shared" si="41"/>
        <v>2796858.0342111103</v>
      </c>
      <c r="N321" s="1"/>
    </row>
    <row r="322" spans="1:14">
      <c r="A322" s="8">
        <v>314</v>
      </c>
      <c r="B322" s="9">
        <f t="shared" si="44"/>
        <v>113599593.88792254</v>
      </c>
      <c r="C322" s="10">
        <f t="shared" si="42"/>
        <v>0</v>
      </c>
      <c r="D322" s="11">
        <f t="shared" si="46"/>
        <v>0</v>
      </c>
      <c r="E322" s="9">
        <f t="shared" si="45"/>
        <v>2796858.0342111103</v>
      </c>
      <c r="F322" s="9">
        <f t="shared" si="47"/>
        <v>709997.46179951576</v>
      </c>
      <c r="G322" s="9">
        <f t="shared" si="48"/>
        <v>2086860.5724115944</v>
      </c>
      <c r="H322" s="9">
        <f t="shared" si="43"/>
        <v>0</v>
      </c>
      <c r="I322" s="9">
        <f t="shared" si="40"/>
        <v>2086860.5724115944</v>
      </c>
      <c r="J322" s="9">
        <f t="shared" si="41"/>
        <v>2796858.0342111103</v>
      </c>
      <c r="N322" s="1"/>
    </row>
    <row r="323" spans="1:14">
      <c r="A323" s="8">
        <v>315</v>
      </c>
      <c r="B323" s="9">
        <f t="shared" si="44"/>
        <v>111512733.31551094</v>
      </c>
      <c r="C323" s="10">
        <f t="shared" si="42"/>
        <v>0</v>
      </c>
      <c r="D323" s="11">
        <f t="shared" si="46"/>
        <v>0</v>
      </c>
      <c r="E323" s="9">
        <f t="shared" si="45"/>
        <v>2796858.0342111103</v>
      </c>
      <c r="F323" s="9">
        <f t="shared" si="47"/>
        <v>696954.58322194335</v>
      </c>
      <c r="G323" s="9">
        <f t="shared" si="48"/>
        <v>2099903.4509891672</v>
      </c>
      <c r="H323" s="9">
        <f t="shared" si="43"/>
        <v>0</v>
      </c>
      <c r="I323" s="9">
        <f t="shared" si="40"/>
        <v>2099903.4509891672</v>
      </c>
      <c r="J323" s="9">
        <f t="shared" si="41"/>
        <v>2796858.0342111103</v>
      </c>
      <c r="N323" s="1"/>
    </row>
    <row r="324" spans="1:14">
      <c r="A324" s="8">
        <v>316</v>
      </c>
      <c r="B324" s="9">
        <f t="shared" si="44"/>
        <v>109412829.86452177</v>
      </c>
      <c r="C324" s="10">
        <f t="shared" si="42"/>
        <v>0</v>
      </c>
      <c r="D324" s="11">
        <f t="shared" si="46"/>
        <v>0</v>
      </c>
      <c r="E324" s="9">
        <f t="shared" si="45"/>
        <v>2796858.0342111103</v>
      </c>
      <c r="F324" s="9">
        <f t="shared" si="47"/>
        <v>683830.18665326107</v>
      </c>
      <c r="G324" s="9">
        <f t="shared" si="48"/>
        <v>2113027.8475578493</v>
      </c>
      <c r="H324" s="9">
        <f t="shared" si="43"/>
        <v>0</v>
      </c>
      <c r="I324" s="9">
        <f t="shared" si="40"/>
        <v>2113027.8475578493</v>
      </c>
      <c r="J324" s="9">
        <f t="shared" si="41"/>
        <v>2796858.0342111103</v>
      </c>
      <c r="N324" s="1"/>
    </row>
    <row r="325" spans="1:14">
      <c r="A325" s="8">
        <v>317</v>
      </c>
      <c r="B325" s="9">
        <f t="shared" si="44"/>
        <v>107299802.01696393</v>
      </c>
      <c r="C325" s="10">
        <f t="shared" si="42"/>
        <v>0</v>
      </c>
      <c r="D325" s="11">
        <f t="shared" si="46"/>
        <v>0</v>
      </c>
      <c r="E325" s="9">
        <f t="shared" si="45"/>
        <v>2796858.0342111103</v>
      </c>
      <c r="F325" s="9">
        <f t="shared" si="47"/>
        <v>670623.76260602451</v>
      </c>
      <c r="G325" s="9">
        <f t="shared" si="48"/>
        <v>2126234.2716050856</v>
      </c>
      <c r="H325" s="9">
        <f t="shared" si="43"/>
        <v>0</v>
      </c>
      <c r="I325" s="9">
        <f t="shared" si="40"/>
        <v>2126234.2716050856</v>
      </c>
      <c r="J325" s="9">
        <f t="shared" si="41"/>
        <v>2796858.0342111103</v>
      </c>
      <c r="N325" s="1"/>
    </row>
    <row r="326" spans="1:14">
      <c r="A326" s="8">
        <v>318</v>
      </c>
      <c r="B326" s="9">
        <f t="shared" si="44"/>
        <v>105173567.74535884</v>
      </c>
      <c r="C326" s="10">
        <f t="shared" si="42"/>
        <v>0</v>
      </c>
      <c r="D326" s="11">
        <f t="shared" si="46"/>
        <v>0</v>
      </c>
      <c r="E326" s="9">
        <f t="shared" si="45"/>
        <v>2796858.0342111103</v>
      </c>
      <c r="F326" s="9">
        <f t="shared" si="47"/>
        <v>657334.7984084927</v>
      </c>
      <c r="G326" s="9">
        <f t="shared" si="48"/>
        <v>2139523.2358026179</v>
      </c>
      <c r="H326" s="9">
        <f t="shared" si="43"/>
        <v>0</v>
      </c>
      <c r="I326" s="9">
        <f t="shared" si="40"/>
        <v>2139523.2358026179</v>
      </c>
      <c r="J326" s="9">
        <f t="shared" si="41"/>
        <v>2796858.0342111103</v>
      </c>
      <c r="N326" s="1"/>
    </row>
    <row r="327" spans="1:14">
      <c r="A327" s="8">
        <v>319</v>
      </c>
      <c r="B327" s="9">
        <f t="shared" si="44"/>
        <v>103034044.50955622</v>
      </c>
      <c r="C327" s="10">
        <f t="shared" si="42"/>
        <v>0</v>
      </c>
      <c r="D327" s="11">
        <f t="shared" si="46"/>
        <v>0</v>
      </c>
      <c r="E327" s="9">
        <f t="shared" si="45"/>
        <v>2796858.0342111103</v>
      </c>
      <c r="F327" s="9">
        <f t="shared" si="47"/>
        <v>643962.77818472637</v>
      </c>
      <c r="G327" s="9">
        <f t="shared" si="48"/>
        <v>2152895.256026384</v>
      </c>
      <c r="H327" s="9">
        <f t="shared" si="43"/>
        <v>0</v>
      </c>
      <c r="I327" s="9">
        <f t="shared" si="40"/>
        <v>2152895.256026384</v>
      </c>
      <c r="J327" s="9">
        <f t="shared" si="41"/>
        <v>2796858.0342111103</v>
      </c>
      <c r="N327" s="1"/>
    </row>
    <row r="328" spans="1:14">
      <c r="A328" s="8">
        <v>320</v>
      </c>
      <c r="B328" s="9">
        <f t="shared" si="44"/>
        <v>100881149.25352983</v>
      </c>
      <c r="C328" s="10">
        <f t="shared" si="42"/>
        <v>0</v>
      </c>
      <c r="D328" s="11">
        <f t="shared" si="46"/>
        <v>0</v>
      </c>
      <c r="E328" s="9">
        <f t="shared" si="45"/>
        <v>2796858.0342111103</v>
      </c>
      <c r="F328" s="9">
        <f t="shared" si="47"/>
        <v>630507.18283456145</v>
      </c>
      <c r="G328" s="9">
        <f t="shared" si="48"/>
        <v>2166350.8513765489</v>
      </c>
      <c r="H328" s="9">
        <f t="shared" si="43"/>
        <v>0</v>
      </c>
      <c r="I328" s="9">
        <f t="shared" si="40"/>
        <v>2166350.8513765489</v>
      </c>
      <c r="J328" s="9">
        <f t="shared" si="41"/>
        <v>2796858.0342111103</v>
      </c>
      <c r="N328" s="1"/>
    </row>
    <row r="329" spans="1:14">
      <c r="A329" s="8">
        <v>321</v>
      </c>
      <c r="B329" s="9">
        <f t="shared" si="44"/>
        <v>98714798.402153283</v>
      </c>
      <c r="C329" s="10">
        <f t="shared" si="42"/>
        <v>0</v>
      </c>
      <c r="D329" s="11">
        <f t="shared" si="46"/>
        <v>0</v>
      </c>
      <c r="E329" s="9">
        <f t="shared" si="45"/>
        <v>2796858.0342111103</v>
      </c>
      <c r="F329" s="9">
        <f t="shared" si="47"/>
        <v>616967.49001345795</v>
      </c>
      <c r="G329" s="9">
        <f t="shared" si="48"/>
        <v>2179890.5441976525</v>
      </c>
      <c r="H329" s="9">
        <f t="shared" si="43"/>
        <v>0</v>
      </c>
      <c r="I329" s="9">
        <f t="shared" ref="I329:I368" si="49">H329+G329</f>
        <v>2179890.5441976525</v>
      </c>
      <c r="J329" s="9">
        <f t="shared" ref="J329:J368" si="50">F329+G329+H329</f>
        <v>2796858.0342111103</v>
      </c>
      <c r="N329" s="1"/>
    </row>
    <row r="330" spans="1:14">
      <c r="A330" s="8">
        <v>322</v>
      </c>
      <c r="B330" s="9">
        <f t="shared" si="44"/>
        <v>96534907.857955635</v>
      </c>
      <c r="C330" s="10">
        <f t="shared" ref="C330:C368" si="51">IF(A330&lt;$D$2,($B$2/100)*($C$2*(A330/$D$2)),($B$2/100)*$C$2)</f>
        <v>0</v>
      </c>
      <c r="D330" s="11">
        <f t="shared" si="46"/>
        <v>0</v>
      </c>
      <c r="E330" s="9">
        <f t="shared" si="45"/>
        <v>2796858.0342111103</v>
      </c>
      <c r="F330" s="9">
        <f t="shared" si="47"/>
        <v>603343.17411222262</v>
      </c>
      <c r="G330" s="9">
        <f t="shared" si="48"/>
        <v>2193514.8600988877</v>
      </c>
      <c r="H330" s="9">
        <f t="shared" ref="H330:H367" si="52">IF(B330-G330&gt;0,D330*(B330-G330),0)</f>
        <v>0</v>
      </c>
      <c r="I330" s="9">
        <f t="shared" si="49"/>
        <v>2193514.8600988877</v>
      </c>
      <c r="J330" s="9">
        <f t="shared" si="50"/>
        <v>2796858.0342111103</v>
      </c>
      <c r="N330" s="1"/>
    </row>
    <row r="331" spans="1:14">
      <c r="A331" s="8">
        <v>323</v>
      </c>
      <c r="B331" s="9">
        <f t="shared" ref="B331:B368" si="53">IF(B330-I330&gt;0,B330-I330,0)</f>
        <v>94341392.997856751</v>
      </c>
      <c r="C331" s="10">
        <f t="shared" si="51"/>
        <v>0</v>
      </c>
      <c r="D331" s="11">
        <f t="shared" si="46"/>
        <v>0</v>
      </c>
      <c r="E331" s="9">
        <f t="shared" ref="E331:E368" si="54">IF(H330&gt;0,ABS(PMT($B$3/12,$A$368-A330,B331,0,0)),ABS(PMT($B$3/12,$A$368,$B$9,0,0)))</f>
        <v>2796858.0342111103</v>
      </c>
      <c r="F331" s="9">
        <f t="shared" si="47"/>
        <v>589633.7062366046</v>
      </c>
      <c r="G331" s="9">
        <f t="shared" si="48"/>
        <v>2207224.3279745057</v>
      </c>
      <c r="H331" s="9">
        <f t="shared" si="52"/>
        <v>0</v>
      </c>
      <c r="I331" s="9">
        <f t="shared" si="49"/>
        <v>2207224.3279745057</v>
      </c>
      <c r="J331" s="9">
        <f t="shared" si="50"/>
        <v>2796858.0342111103</v>
      </c>
      <c r="N331" s="1"/>
    </row>
    <row r="332" spans="1:14">
      <c r="A332" s="8">
        <v>324</v>
      </c>
      <c r="B332" s="9">
        <f t="shared" si="53"/>
        <v>92134168.669882238</v>
      </c>
      <c r="C332" s="10">
        <f t="shared" si="51"/>
        <v>0</v>
      </c>
      <c r="D332" s="11">
        <f t="shared" si="46"/>
        <v>0</v>
      </c>
      <c r="E332" s="9">
        <f t="shared" si="54"/>
        <v>2796858.0342111103</v>
      </c>
      <c r="F332" s="9">
        <f t="shared" si="47"/>
        <v>575838.55418676394</v>
      </c>
      <c r="G332" s="9">
        <f t="shared" si="48"/>
        <v>2221019.4800243462</v>
      </c>
      <c r="H332" s="9">
        <f t="shared" si="52"/>
        <v>0</v>
      </c>
      <c r="I332" s="9">
        <f t="shared" si="49"/>
        <v>2221019.4800243462</v>
      </c>
      <c r="J332" s="9">
        <f t="shared" si="50"/>
        <v>2796858.0342111103</v>
      </c>
      <c r="N332" s="1"/>
    </row>
    <row r="333" spans="1:14">
      <c r="A333" s="8">
        <v>325</v>
      </c>
      <c r="B333" s="9">
        <f t="shared" si="53"/>
        <v>89913149.189857885</v>
      </c>
      <c r="C333" s="10">
        <f t="shared" si="51"/>
        <v>0</v>
      </c>
      <c r="D333" s="11">
        <f t="shared" si="46"/>
        <v>0</v>
      </c>
      <c r="E333" s="9">
        <f t="shared" si="54"/>
        <v>2796858.0342111103</v>
      </c>
      <c r="F333" s="9">
        <f t="shared" si="47"/>
        <v>561957.18243661174</v>
      </c>
      <c r="G333" s="9">
        <f t="shared" si="48"/>
        <v>2234900.8517744988</v>
      </c>
      <c r="H333" s="9">
        <f t="shared" si="52"/>
        <v>0</v>
      </c>
      <c r="I333" s="9">
        <f t="shared" si="49"/>
        <v>2234900.8517744988</v>
      </c>
      <c r="J333" s="9">
        <f t="shared" si="50"/>
        <v>2796858.0342111103</v>
      </c>
      <c r="N333" s="1"/>
    </row>
    <row r="334" spans="1:14">
      <c r="A334" s="8">
        <v>326</v>
      </c>
      <c r="B334" s="9">
        <f t="shared" si="53"/>
        <v>87678248.338083386</v>
      </c>
      <c r="C334" s="10">
        <f t="shared" si="51"/>
        <v>0</v>
      </c>
      <c r="D334" s="11">
        <f t="shared" si="46"/>
        <v>0</v>
      </c>
      <c r="E334" s="9">
        <f t="shared" si="54"/>
        <v>2796858.0342111103</v>
      </c>
      <c r="F334" s="9">
        <f t="shared" si="47"/>
        <v>547989.05211302114</v>
      </c>
      <c r="G334" s="9">
        <f t="shared" si="48"/>
        <v>2248868.9820980891</v>
      </c>
      <c r="H334" s="9">
        <f t="shared" si="52"/>
        <v>0</v>
      </c>
      <c r="I334" s="9">
        <f t="shared" si="49"/>
        <v>2248868.9820980891</v>
      </c>
      <c r="J334" s="9">
        <f t="shared" si="50"/>
        <v>2796858.0342111103</v>
      </c>
      <c r="N334" s="1"/>
    </row>
    <row r="335" spans="1:14">
      <c r="A335" s="8">
        <v>327</v>
      </c>
      <c r="B335" s="9">
        <f t="shared" si="53"/>
        <v>85429379.355985299</v>
      </c>
      <c r="C335" s="10">
        <f t="shared" si="51"/>
        <v>0</v>
      </c>
      <c r="D335" s="11">
        <f t="shared" si="46"/>
        <v>0</v>
      </c>
      <c r="E335" s="9">
        <f t="shared" si="54"/>
        <v>2796858.0342111103</v>
      </c>
      <c r="F335" s="9">
        <f t="shared" si="47"/>
        <v>533933.62097490812</v>
      </c>
      <c r="G335" s="9">
        <f t="shared" si="48"/>
        <v>2262924.4132362022</v>
      </c>
      <c r="H335" s="9">
        <f t="shared" si="52"/>
        <v>0</v>
      </c>
      <c r="I335" s="9">
        <f t="shared" si="49"/>
        <v>2262924.4132362022</v>
      </c>
      <c r="J335" s="9">
        <f t="shared" si="50"/>
        <v>2796858.0342111103</v>
      </c>
      <c r="N335" s="1"/>
    </row>
    <row r="336" spans="1:14">
      <c r="A336" s="8">
        <v>328</v>
      </c>
      <c r="B336" s="9">
        <f t="shared" si="53"/>
        <v>83166454.942749098</v>
      </c>
      <c r="C336" s="10">
        <f t="shared" si="51"/>
        <v>0</v>
      </c>
      <c r="D336" s="11">
        <f t="shared" si="46"/>
        <v>0</v>
      </c>
      <c r="E336" s="9">
        <f t="shared" si="54"/>
        <v>2796858.0342111103</v>
      </c>
      <c r="F336" s="9">
        <f t="shared" si="47"/>
        <v>519790.34339218179</v>
      </c>
      <c r="G336" s="9">
        <f t="shared" si="48"/>
        <v>2277067.6908189286</v>
      </c>
      <c r="H336" s="9">
        <f t="shared" si="52"/>
        <v>0</v>
      </c>
      <c r="I336" s="9">
        <f t="shared" si="49"/>
        <v>2277067.6908189286</v>
      </c>
      <c r="J336" s="9">
        <f t="shared" si="50"/>
        <v>2796858.0342111103</v>
      </c>
      <c r="N336" s="1"/>
    </row>
    <row r="337" spans="1:14">
      <c r="A337" s="8">
        <v>329</v>
      </c>
      <c r="B337" s="9">
        <f t="shared" si="53"/>
        <v>80889387.251930162</v>
      </c>
      <c r="C337" s="10">
        <f t="shared" si="51"/>
        <v>0</v>
      </c>
      <c r="D337" s="11">
        <f t="shared" si="46"/>
        <v>0</v>
      </c>
      <c r="E337" s="9">
        <f t="shared" si="54"/>
        <v>2796858.0342111103</v>
      </c>
      <c r="F337" s="9">
        <f t="shared" si="47"/>
        <v>505558.67032456346</v>
      </c>
      <c r="G337" s="9">
        <f t="shared" si="48"/>
        <v>2291299.3638865468</v>
      </c>
      <c r="H337" s="9">
        <f t="shared" si="52"/>
        <v>0</v>
      </c>
      <c r="I337" s="9">
        <f t="shared" si="49"/>
        <v>2291299.3638865468</v>
      </c>
      <c r="J337" s="9">
        <f t="shared" si="50"/>
        <v>2796858.0342111103</v>
      </c>
      <c r="N337" s="1"/>
    </row>
    <row r="338" spans="1:14">
      <c r="A338" s="8">
        <v>330</v>
      </c>
      <c r="B338" s="9">
        <f t="shared" si="53"/>
        <v>78598087.888043612</v>
      </c>
      <c r="C338" s="10">
        <f t="shared" si="51"/>
        <v>0</v>
      </c>
      <c r="D338" s="11">
        <f t="shared" si="46"/>
        <v>0</v>
      </c>
      <c r="E338" s="9">
        <f t="shared" si="54"/>
        <v>2796858.0342111103</v>
      </c>
      <c r="F338" s="9">
        <f t="shared" si="47"/>
        <v>491238.04930027254</v>
      </c>
      <c r="G338" s="9">
        <f t="shared" si="48"/>
        <v>2305619.9849108378</v>
      </c>
      <c r="H338" s="9">
        <f t="shared" si="52"/>
        <v>0</v>
      </c>
      <c r="I338" s="9">
        <f t="shared" si="49"/>
        <v>2305619.9849108378</v>
      </c>
      <c r="J338" s="9">
        <f t="shared" si="50"/>
        <v>2796858.0342111103</v>
      </c>
      <c r="N338" s="1"/>
    </row>
    <row r="339" spans="1:14">
      <c r="A339" s="8">
        <v>331</v>
      </c>
      <c r="B339" s="9">
        <f t="shared" si="53"/>
        <v>76292467.903132781</v>
      </c>
      <c r="C339" s="10">
        <f t="shared" si="51"/>
        <v>0</v>
      </c>
      <c r="D339" s="11">
        <f t="shared" si="46"/>
        <v>0</v>
      </c>
      <c r="E339" s="9">
        <f t="shared" si="54"/>
        <v>2796858.0342111103</v>
      </c>
      <c r="F339" s="9">
        <f t="shared" si="47"/>
        <v>476827.92439457984</v>
      </c>
      <c r="G339" s="9">
        <f t="shared" si="48"/>
        <v>2320030.1098165307</v>
      </c>
      <c r="H339" s="9">
        <f t="shared" si="52"/>
        <v>0</v>
      </c>
      <c r="I339" s="9">
        <f t="shared" si="49"/>
        <v>2320030.1098165307</v>
      </c>
      <c r="J339" s="9">
        <f t="shared" si="50"/>
        <v>2796858.0342111103</v>
      </c>
      <c r="N339" s="1"/>
    </row>
    <row r="340" spans="1:14">
      <c r="A340" s="8">
        <v>332</v>
      </c>
      <c r="B340" s="9">
        <f t="shared" si="53"/>
        <v>73972437.793316245</v>
      </c>
      <c r="C340" s="10">
        <f t="shared" si="51"/>
        <v>0</v>
      </c>
      <c r="D340" s="11">
        <f t="shared" si="46"/>
        <v>0</v>
      </c>
      <c r="E340" s="9">
        <f t="shared" si="54"/>
        <v>2796858.0342111103</v>
      </c>
      <c r="F340" s="9">
        <f t="shared" si="47"/>
        <v>462327.73620822647</v>
      </c>
      <c r="G340" s="9">
        <f t="shared" si="48"/>
        <v>2334530.2980028838</v>
      </c>
      <c r="H340" s="9">
        <f t="shared" si="52"/>
        <v>0</v>
      </c>
      <c r="I340" s="9">
        <f t="shared" si="49"/>
        <v>2334530.2980028838</v>
      </c>
      <c r="J340" s="9">
        <f t="shared" si="50"/>
        <v>2796858.0342111103</v>
      </c>
      <c r="N340" s="1"/>
    </row>
    <row r="341" spans="1:14">
      <c r="A341" s="8">
        <v>333</v>
      </c>
      <c r="B341" s="9">
        <f t="shared" si="53"/>
        <v>71637907.495313361</v>
      </c>
      <c r="C341" s="10">
        <f t="shared" si="51"/>
        <v>0</v>
      </c>
      <c r="D341" s="11">
        <f t="shared" si="46"/>
        <v>0</v>
      </c>
      <c r="E341" s="9">
        <f t="shared" si="54"/>
        <v>2796858.0342111103</v>
      </c>
      <c r="F341" s="9">
        <f t="shared" si="47"/>
        <v>447736.92184570845</v>
      </c>
      <c r="G341" s="9">
        <f t="shared" si="48"/>
        <v>2349121.1123654018</v>
      </c>
      <c r="H341" s="9">
        <f t="shared" si="52"/>
        <v>0</v>
      </c>
      <c r="I341" s="9">
        <f t="shared" si="49"/>
        <v>2349121.1123654018</v>
      </c>
      <c r="J341" s="9">
        <f t="shared" si="50"/>
        <v>2796858.0342111103</v>
      </c>
      <c r="N341" s="1"/>
    </row>
    <row r="342" spans="1:14">
      <c r="A342" s="8">
        <v>334</v>
      </c>
      <c r="B342" s="9">
        <f t="shared" si="53"/>
        <v>69288786.382947966</v>
      </c>
      <c r="C342" s="10">
        <f t="shared" si="51"/>
        <v>0</v>
      </c>
      <c r="D342" s="11">
        <f t="shared" si="46"/>
        <v>0</v>
      </c>
      <c r="E342" s="9">
        <f t="shared" si="54"/>
        <v>2796858.0342111103</v>
      </c>
      <c r="F342" s="9">
        <f t="shared" si="47"/>
        <v>433054.91489342478</v>
      </c>
      <c r="G342" s="9">
        <f t="shared" si="48"/>
        <v>2363803.1193176857</v>
      </c>
      <c r="H342" s="9">
        <f t="shared" si="52"/>
        <v>0</v>
      </c>
      <c r="I342" s="9">
        <f t="shared" si="49"/>
        <v>2363803.1193176857</v>
      </c>
      <c r="J342" s="9">
        <f t="shared" si="50"/>
        <v>2796858.0342111103</v>
      </c>
      <c r="N342" s="1"/>
    </row>
    <row r="343" spans="1:14">
      <c r="A343" s="8">
        <v>335</v>
      </c>
      <c r="B343" s="9">
        <f t="shared" si="53"/>
        <v>66924983.263630278</v>
      </c>
      <c r="C343" s="10">
        <f t="shared" si="51"/>
        <v>0</v>
      </c>
      <c r="D343" s="11">
        <f t="shared" si="46"/>
        <v>0</v>
      </c>
      <c r="E343" s="9">
        <f t="shared" si="54"/>
        <v>2796858.0342111103</v>
      </c>
      <c r="F343" s="9">
        <f t="shared" si="47"/>
        <v>418281.14539768919</v>
      </c>
      <c r="G343" s="9">
        <f t="shared" si="48"/>
        <v>2378576.8888134211</v>
      </c>
      <c r="H343" s="9">
        <f t="shared" si="52"/>
        <v>0</v>
      </c>
      <c r="I343" s="9">
        <f t="shared" si="49"/>
        <v>2378576.8888134211</v>
      </c>
      <c r="J343" s="9">
        <f t="shared" si="50"/>
        <v>2796858.0342111103</v>
      </c>
      <c r="N343" s="1"/>
    </row>
    <row r="344" spans="1:14">
      <c r="A344" s="8">
        <v>336</v>
      </c>
      <c r="B344" s="9">
        <f t="shared" si="53"/>
        <v>64546406.374816857</v>
      </c>
      <c r="C344" s="10">
        <f t="shared" si="51"/>
        <v>0</v>
      </c>
      <c r="D344" s="11">
        <f t="shared" si="46"/>
        <v>0</v>
      </c>
      <c r="E344" s="9">
        <f t="shared" si="54"/>
        <v>2796858.0342111103</v>
      </c>
      <c r="F344" s="9">
        <f t="shared" si="47"/>
        <v>403415.0398426053</v>
      </c>
      <c r="G344" s="9">
        <f t="shared" si="48"/>
        <v>2393442.9943685052</v>
      </c>
      <c r="H344" s="9">
        <f t="shared" si="52"/>
        <v>0</v>
      </c>
      <c r="I344" s="9">
        <f t="shared" si="49"/>
        <v>2393442.9943685052</v>
      </c>
      <c r="J344" s="9">
        <f t="shared" si="50"/>
        <v>2796858.0342111103</v>
      </c>
      <c r="N344" s="1"/>
    </row>
    <row r="345" spans="1:14">
      <c r="A345" s="8">
        <v>337</v>
      </c>
      <c r="B345" s="9">
        <f t="shared" si="53"/>
        <v>62152963.380448349</v>
      </c>
      <c r="C345" s="10">
        <f t="shared" si="51"/>
        <v>0</v>
      </c>
      <c r="D345" s="11">
        <f t="shared" si="46"/>
        <v>0</v>
      </c>
      <c r="E345" s="9">
        <f t="shared" si="54"/>
        <v>2796858.0342111103</v>
      </c>
      <c r="F345" s="9">
        <f t="shared" si="47"/>
        <v>388456.02112780215</v>
      </c>
      <c r="G345" s="9">
        <f t="shared" si="48"/>
        <v>2408402.013083308</v>
      </c>
      <c r="H345" s="9">
        <f t="shared" si="52"/>
        <v>0</v>
      </c>
      <c r="I345" s="9">
        <f t="shared" si="49"/>
        <v>2408402.013083308</v>
      </c>
      <c r="J345" s="9">
        <f t="shared" si="50"/>
        <v>2796858.0342111103</v>
      </c>
      <c r="N345" s="1"/>
    </row>
    <row r="346" spans="1:14">
      <c r="A346" s="8">
        <v>338</v>
      </c>
      <c r="B346" s="9">
        <f t="shared" si="53"/>
        <v>59744561.36736504</v>
      </c>
      <c r="C346" s="10">
        <f t="shared" si="51"/>
        <v>0</v>
      </c>
      <c r="D346" s="11">
        <f t="shared" si="46"/>
        <v>0</v>
      </c>
      <c r="E346" s="9">
        <f t="shared" si="54"/>
        <v>2796858.0342111103</v>
      </c>
      <c r="F346" s="9">
        <f t="shared" si="47"/>
        <v>373403.50854603149</v>
      </c>
      <c r="G346" s="9">
        <f t="shared" si="48"/>
        <v>2423454.5256650788</v>
      </c>
      <c r="H346" s="9">
        <f t="shared" si="52"/>
        <v>0</v>
      </c>
      <c r="I346" s="9">
        <f t="shared" si="49"/>
        <v>2423454.5256650788</v>
      </c>
      <c r="J346" s="9">
        <f t="shared" si="50"/>
        <v>2796858.0342111103</v>
      </c>
      <c r="N346" s="1"/>
    </row>
    <row r="347" spans="1:14">
      <c r="A347" s="8">
        <v>339</v>
      </c>
      <c r="B347" s="9">
        <f t="shared" si="53"/>
        <v>57321106.841699958</v>
      </c>
      <c r="C347" s="10">
        <f t="shared" si="51"/>
        <v>0</v>
      </c>
      <c r="D347" s="11">
        <f t="shared" si="46"/>
        <v>0</v>
      </c>
      <c r="E347" s="9">
        <f t="shared" si="54"/>
        <v>2796858.0342111103</v>
      </c>
      <c r="F347" s="9">
        <f t="shared" si="47"/>
        <v>358256.91776062472</v>
      </c>
      <c r="G347" s="9">
        <f t="shared" si="48"/>
        <v>2438601.1164504858</v>
      </c>
      <c r="H347" s="9">
        <f t="shared" si="52"/>
        <v>0</v>
      </c>
      <c r="I347" s="9">
        <f t="shared" si="49"/>
        <v>2438601.1164504858</v>
      </c>
      <c r="J347" s="9">
        <f t="shared" si="50"/>
        <v>2796858.0342111103</v>
      </c>
      <c r="N347" s="1"/>
    </row>
    <row r="348" spans="1:14">
      <c r="A348" s="8">
        <v>340</v>
      </c>
      <c r="B348" s="9">
        <f t="shared" si="53"/>
        <v>54882505.725249469</v>
      </c>
      <c r="C348" s="10">
        <f t="shared" si="51"/>
        <v>0</v>
      </c>
      <c r="D348" s="11">
        <f t="shared" si="46"/>
        <v>0</v>
      </c>
      <c r="E348" s="9">
        <f t="shared" si="54"/>
        <v>2796858.0342111103</v>
      </c>
      <c r="F348" s="9">
        <f t="shared" si="47"/>
        <v>343015.66078280914</v>
      </c>
      <c r="G348" s="9">
        <f t="shared" si="48"/>
        <v>2453842.373428301</v>
      </c>
      <c r="H348" s="9">
        <f t="shared" si="52"/>
        <v>0</v>
      </c>
      <c r="I348" s="9">
        <f t="shared" si="49"/>
        <v>2453842.373428301</v>
      </c>
      <c r="J348" s="9">
        <f t="shared" si="50"/>
        <v>2796858.0342111103</v>
      </c>
      <c r="N348" s="1"/>
    </row>
    <row r="349" spans="1:14">
      <c r="A349" s="8">
        <v>341</v>
      </c>
      <c r="B349" s="9">
        <f t="shared" si="53"/>
        <v>52428663.351821169</v>
      </c>
      <c r="C349" s="10">
        <f t="shared" si="51"/>
        <v>0</v>
      </c>
      <c r="D349" s="11">
        <f t="shared" si="46"/>
        <v>0</v>
      </c>
      <c r="E349" s="9">
        <f t="shared" si="54"/>
        <v>2796858.0342111103</v>
      </c>
      <c r="F349" s="9">
        <f t="shared" si="47"/>
        <v>327679.14594888227</v>
      </c>
      <c r="G349" s="9">
        <f t="shared" si="48"/>
        <v>2469178.8882622281</v>
      </c>
      <c r="H349" s="9">
        <f t="shared" si="52"/>
        <v>0</v>
      </c>
      <c r="I349" s="9">
        <f t="shared" si="49"/>
        <v>2469178.8882622281</v>
      </c>
      <c r="J349" s="9">
        <f t="shared" si="50"/>
        <v>2796858.0342111103</v>
      </c>
      <c r="N349" s="1"/>
    </row>
    <row r="350" spans="1:14">
      <c r="A350" s="8">
        <v>342</v>
      </c>
      <c r="B350" s="9">
        <f t="shared" si="53"/>
        <v>49959484.463558942</v>
      </c>
      <c r="C350" s="10">
        <f t="shared" si="51"/>
        <v>0</v>
      </c>
      <c r="D350" s="11">
        <f t="shared" si="46"/>
        <v>0</v>
      </c>
      <c r="E350" s="9">
        <f t="shared" si="54"/>
        <v>2796858.0342111103</v>
      </c>
      <c r="F350" s="9">
        <f t="shared" si="47"/>
        <v>312246.77789724339</v>
      </c>
      <c r="G350" s="9">
        <f t="shared" si="48"/>
        <v>2484611.2563138669</v>
      </c>
      <c r="H350" s="9">
        <f t="shared" si="52"/>
        <v>0</v>
      </c>
      <c r="I350" s="9">
        <f t="shared" si="49"/>
        <v>2484611.2563138669</v>
      </c>
      <c r="J350" s="9">
        <f t="shared" si="50"/>
        <v>2796858.0342111103</v>
      </c>
      <c r="N350" s="1"/>
    </row>
    <row r="351" spans="1:14">
      <c r="A351" s="8">
        <v>343</v>
      </c>
      <c r="B351" s="9">
        <f t="shared" si="53"/>
        <v>47474873.207245074</v>
      </c>
      <c r="C351" s="10">
        <f t="shared" si="51"/>
        <v>0</v>
      </c>
      <c r="D351" s="11">
        <f t="shared" si="46"/>
        <v>0</v>
      </c>
      <c r="E351" s="9">
        <f t="shared" si="54"/>
        <v>2796858.0342111103</v>
      </c>
      <c r="F351" s="9">
        <f t="shared" si="47"/>
        <v>296717.95754528168</v>
      </c>
      <c r="G351" s="9">
        <f t="shared" si="48"/>
        <v>2500140.0766658285</v>
      </c>
      <c r="H351" s="9">
        <f t="shared" si="52"/>
        <v>0</v>
      </c>
      <c r="I351" s="9">
        <f t="shared" si="49"/>
        <v>2500140.0766658285</v>
      </c>
      <c r="J351" s="9">
        <f t="shared" si="50"/>
        <v>2796858.0342111103</v>
      </c>
      <c r="N351" s="1"/>
    </row>
    <row r="352" spans="1:14">
      <c r="A352" s="8">
        <v>344</v>
      </c>
      <c r="B352" s="9">
        <f t="shared" si="53"/>
        <v>44974733.130579248</v>
      </c>
      <c r="C352" s="10">
        <f t="shared" si="51"/>
        <v>0</v>
      </c>
      <c r="D352" s="11">
        <f t="shared" si="46"/>
        <v>0</v>
      </c>
      <c r="E352" s="9">
        <f t="shared" si="54"/>
        <v>2796858.0342111103</v>
      </c>
      <c r="F352" s="9">
        <f t="shared" si="47"/>
        <v>281092.08206612029</v>
      </c>
      <c r="G352" s="9">
        <f t="shared" si="48"/>
        <v>2515765.9521449902</v>
      </c>
      <c r="H352" s="9">
        <f t="shared" si="52"/>
        <v>0</v>
      </c>
      <c r="I352" s="9">
        <f t="shared" si="49"/>
        <v>2515765.9521449902</v>
      </c>
      <c r="J352" s="9">
        <f t="shared" si="50"/>
        <v>2796858.0342111103</v>
      </c>
      <c r="N352" s="1"/>
    </row>
    <row r="353" spans="1:14">
      <c r="A353" s="8">
        <v>345</v>
      </c>
      <c r="B353" s="9">
        <f t="shared" si="53"/>
        <v>42458967.17843426</v>
      </c>
      <c r="C353" s="10">
        <f t="shared" si="51"/>
        <v>0</v>
      </c>
      <c r="D353" s="11">
        <f t="shared" si="46"/>
        <v>0</v>
      </c>
      <c r="E353" s="9">
        <f t="shared" si="54"/>
        <v>2796858.0342111103</v>
      </c>
      <c r="F353" s="9">
        <f t="shared" si="47"/>
        <v>265368.54486521409</v>
      </c>
      <c r="G353" s="9">
        <f t="shared" si="48"/>
        <v>2531489.4893458961</v>
      </c>
      <c r="H353" s="9">
        <f t="shared" si="52"/>
        <v>0</v>
      </c>
      <c r="I353" s="9">
        <f t="shared" si="49"/>
        <v>2531489.4893458961</v>
      </c>
      <c r="J353" s="9">
        <f t="shared" si="50"/>
        <v>2796858.0342111103</v>
      </c>
      <c r="N353" s="1"/>
    </row>
    <row r="354" spans="1:14">
      <c r="A354" s="8">
        <v>346</v>
      </c>
      <c r="B354" s="9">
        <f t="shared" si="53"/>
        <v>39927477.689088367</v>
      </c>
      <c r="C354" s="10">
        <f t="shared" si="51"/>
        <v>0</v>
      </c>
      <c r="D354" s="11">
        <f t="shared" si="46"/>
        <v>0</v>
      </c>
      <c r="E354" s="9">
        <f t="shared" si="54"/>
        <v>2796858.0342111103</v>
      </c>
      <c r="F354" s="9">
        <f t="shared" si="47"/>
        <v>249546.73555680228</v>
      </c>
      <c r="G354" s="9">
        <f t="shared" si="48"/>
        <v>2547311.2986543081</v>
      </c>
      <c r="H354" s="9">
        <f t="shared" si="52"/>
        <v>0</v>
      </c>
      <c r="I354" s="9">
        <f t="shared" si="49"/>
        <v>2547311.2986543081</v>
      </c>
      <c r="J354" s="9">
        <f t="shared" si="50"/>
        <v>2796858.0342111103</v>
      </c>
      <c r="N354" s="1"/>
    </row>
    <row r="355" spans="1:14">
      <c r="A355" s="8">
        <v>347</v>
      </c>
      <c r="B355" s="9">
        <f t="shared" si="53"/>
        <v>37380166.390434057</v>
      </c>
      <c r="C355" s="10">
        <f t="shared" si="51"/>
        <v>0</v>
      </c>
      <c r="D355" s="11">
        <f t="shared" si="46"/>
        <v>0</v>
      </c>
      <c r="E355" s="9">
        <f t="shared" si="54"/>
        <v>2796858.0342111103</v>
      </c>
      <c r="F355" s="9">
        <f t="shared" si="47"/>
        <v>233626.03994021282</v>
      </c>
      <c r="G355" s="9">
        <f t="shared" si="48"/>
        <v>2563231.9942708975</v>
      </c>
      <c r="H355" s="9">
        <f t="shared" si="52"/>
        <v>0</v>
      </c>
      <c r="I355" s="9">
        <f t="shared" si="49"/>
        <v>2563231.9942708975</v>
      </c>
      <c r="J355" s="9">
        <f t="shared" si="50"/>
        <v>2796858.0342111103</v>
      </c>
      <c r="N355" s="1"/>
    </row>
    <row r="356" spans="1:14">
      <c r="A356" s="8">
        <v>348</v>
      </c>
      <c r="B356" s="9">
        <f t="shared" si="53"/>
        <v>34816934.396163158</v>
      </c>
      <c r="C356" s="10">
        <f t="shared" si="51"/>
        <v>0</v>
      </c>
      <c r="D356" s="11">
        <f t="shared" si="46"/>
        <v>0</v>
      </c>
      <c r="E356" s="9">
        <f t="shared" si="54"/>
        <v>2796858.0342111103</v>
      </c>
      <c r="F356" s="9">
        <f t="shared" si="47"/>
        <v>217605.83997601972</v>
      </c>
      <c r="G356" s="9">
        <f t="shared" si="48"/>
        <v>2579252.1942350906</v>
      </c>
      <c r="H356" s="9">
        <f t="shared" si="52"/>
        <v>0</v>
      </c>
      <c r="I356" s="9">
        <f t="shared" si="49"/>
        <v>2579252.1942350906</v>
      </c>
      <c r="J356" s="9">
        <f t="shared" si="50"/>
        <v>2796858.0342111103</v>
      </c>
      <c r="N356" s="1"/>
    </row>
    <row r="357" spans="1:14">
      <c r="A357" s="8">
        <v>349</v>
      </c>
      <c r="B357" s="9">
        <f t="shared" si="53"/>
        <v>32237682.201928068</v>
      </c>
      <c r="C357" s="10">
        <f t="shared" si="51"/>
        <v>0</v>
      </c>
      <c r="D357" s="11">
        <f t="shared" si="46"/>
        <v>0</v>
      </c>
      <c r="E357" s="9">
        <f t="shared" si="54"/>
        <v>2796858.0342111103</v>
      </c>
      <c r="F357" s="9">
        <f t="shared" si="47"/>
        <v>201485.5137620504</v>
      </c>
      <c r="G357" s="9">
        <f t="shared" si="48"/>
        <v>2595372.52044906</v>
      </c>
      <c r="H357" s="9">
        <f t="shared" si="52"/>
        <v>0</v>
      </c>
      <c r="I357" s="9">
        <f t="shared" si="49"/>
        <v>2595372.52044906</v>
      </c>
      <c r="J357" s="9">
        <f t="shared" si="50"/>
        <v>2796858.0342111103</v>
      </c>
      <c r="N357" s="1"/>
    </row>
    <row r="358" spans="1:14">
      <c r="A358" s="8">
        <v>350</v>
      </c>
      <c r="B358" s="9">
        <f t="shared" si="53"/>
        <v>29642309.681479007</v>
      </c>
      <c r="C358" s="10">
        <f t="shared" si="51"/>
        <v>0</v>
      </c>
      <c r="D358" s="11">
        <f t="shared" si="46"/>
        <v>0</v>
      </c>
      <c r="E358" s="9">
        <f t="shared" si="54"/>
        <v>2796858.0342111103</v>
      </c>
      <c r="F358" s="9">
        <f t="shared" si="47"/>
        <v>185264.43550924378</v>
      </c>
      <c r="G358" s="9">
        <f t="shared" si="48"/>
        <v>2611593.5987018663</v>
      </c>
      <c r="H358" s="9">
        <f t="shared" si="52"/>
        <v>0</v>
      </c>
      <c r="I358" s="9">
        <f t="shared" si="49"/>
        <v>2611593.5987018663</v>
      </c>
      <c r="J358" s="9">
        <f t="shared" si="50"/>
        <v>2796858.0342111103</v>
      </c>
      <c r="N358" s="1"/>
    </row>
    <row r="359" spans="1:14">
      <c r="A359" s="8">
        <v>351</v>
      </c>
      <c r="B359" s="9">
        <f t="shared" si="53"/>
        <v>27030716.082777143</v>
      </c>
      <c r="C359" s="10">
        <f t="shared" si="51"/>
        <v>0</v>
      </c>
      <c r="D359" s="11">
        <f t="shared" si="46"/>
        <v>0</v>
      </c>
      <c r="E359" s="9">
        <f t="shared" si="54"/>
        <v>2796858.0342111103</v>
      </c>
      <c r="F359" s="9">
        <f t="shared" si="47"/>
        <v>168941.97551735712</v>
      </c>
      <c r="G359" s="9">
        <f t="shared" si="48"/>
        <v>2627916.0586937531</v>
      </c>
      <c r="H359" s="9">
        <f t="shared" si="52"/>
        <v>0</v>
      </c>
      <c r="I359" s="9">
        <f t="shared" si="49"/>
        <v>2627916.0586937531</v>
      </c>
      <c r="J359" s="9">
        <f t="shared" si="50"/>
        <v>2796858.0342111103</v>
      </c>
      <c r="N359" s="1"/>
    </row>
    <row r="360" spans="1:14">
      <c r="A360" s="8">
        <v>352</v>
      </c>
      <c r="B360" s="9">
        <f t="shared" si="53"/>
        <v>24402800.024083391</v>
      </c>
      <c r="C360" s="10">
        <f t="shared" si="51"/>
        <v>0</v>
      </c>
      <c r="D360" s="11">
        <f t="shared" si="46"/>
        <v>0</v>
      </c>
      <c r="E360" s="9">
        <f t="shared" si="54"/>
        <v>2796858.0342111103</v>
      </c>
      <c r="F360" s="9">
        <f t="shared" si="47"/>
        <v>152517.50015052117</v>
      </c>
      <c r="G360" s="9">
        <f t="shared" si="48"/>
        <v>2644340.534060589</v>
      </c>
      <c r="H360" s="9">
        <f t="shared" si="52"/>
        <v>0</v>
      </c>
      <c r="I360" s="9">
        <f t="shared" si="49"/>
        <v>2644340.534060589</v>
      </c>
      <c r="J360" s="9">
        <f t="shared" si="50"/>
        <v>2796858.0342111103</v>
      </c>
      <c r="N360" s="1"/>
    </row>
    <row r="361" spans="1:14">
      <c r="A361" s="8">
        <v>353</v>
      </c>
      <c r="B361" s="9">
        <f t="shared" si="53"/>
        <v>21758459.490022801</v>
      </c>
      <c r="C361" s="10">
        <f t="shared" si="51"/>
        <v>0</v>
      </c>
      <c r="D361" s="11">
        <f t="shared" si="46"/>
        <v>0</v>
      </c>
      <c r="E361" s="9">
        <f t="shared" si="54"/>
        <v>2796858.0342111103</v>
      </c>
      <c r="F361" s="9">
        <f t="shared" si="47"/>
        <v>135990.37181264249</v>
      </c>
      <c r="G361" s="9">
        <f t="shared" si="48"/>
        <v>2660867.6623984678</v>
      </c>
      <c r="H361" s="9">
        <f t="shared" si="52"/>
        <v>0</v>
      </c>
      <c r="I361" s="9">
        <f t="shared" si="49"/>
        <v>2660867.6623984678</v>
      </c>
      <c r="J361" s="9">
        <f t="shared" si="50"/>
        <v>2796858.0342111103</v>
      </c>
      <c r="N361" s="1"/>
    </row>
    <row r="362" spans="1:14">
      <c r="A362" s="8">
        <v>354</v>
      </c>
      <c r="B362" s="9">
        <f t="shared" si="53"/>
        <v>19097591.827624332</v>
      </c>
      <c r="C362" s="10">
        <f t="shared" si="51"/>
        <v>0</v>
      </c>
      <c r="D362" s="11">
        <f t="shared" si="46"/>
        <v>0</v>
      </c>
      <c r="E362" s="9">
        <f t="shared" si="54"/>
        <v>2796858.0342111103</v>
      </c>
      <c r="F362" s="9">
        <f t="shared" si="47"/>
        <v>119359.94892265207</v>
      </c>
      <c r="G362" s="9">
        <f t="shared" si="48"/>
        <v>2677498.085288458</v>
      </c>
      <c r="H362" s="9">
        <f t="shared" si="52"/>
        <v>0</v>
      </c>
      <c r="I362" s="9">
        <f t="shared" si="49"/>
        <v>2677498.085288458</v>
      </c>
      <c r="J362" s="9">
        <f t="shared" si="50"/>
        <v>2796858.0342111103</v>
      </c>
      <c r="N362" s="1"/>
    </row>
    <row r="363" spans="1:14">
      <c r="A363" s="8">
        <v>355</v>
      </c>
      <c r="B363" s="9">
        <f t="shared" si="53"/>
        <v>16420093.742335875</v>
      </c>
      <c r="C363" s="10">
        <f t="shared" si="51"/>
        <v>0</v>
      </c>
      <c r="D363" s="11">
        <f t="shared" ref="D363:D368" si="55">1-(1-C363)^(1/12)</f>
        <v>0</v>
      </c>
      <c r="E363" s="9">
        <f t="shared" si="54"/>
        <v>2796858.0342111103</v>
      </c>
      <c r="F363" s="9">
        <f t="shared" ref="F363:F368" si="56">B363*($B$3/12)</f>
        <v>102625.58588959921</v>
      </c>
      <c r="G363" s="9">
        <f t="shared" ref="G363:G368" si="57">E363-F363</f>
        <v>2694232.448321511</v>
      </c>
      <c r="H363" s="9">
        <f t="shared" si="52"/>
        <v>0</v>
      </c>
      <c r="I363" s="9">
        <f t="shared" si="49"/>
        <v>2694232.448321511</v>
      </c>
      <c r="J363" s="9">
        <f t="shared" si="50"/>
        <v>2796858.0342111103</v>
      </c>
      <c r="N363" s="1"/>
    </row>
    <row r="364" spans="1:14">
      <c r="A364" s="8">
        <v>356</v>
      </c>
      <c r="B364" s="9">
        <f t="shared" si="53"/>
        <v>13725861.294014364</v>
      </c>
      <c r="C364" s="10">
        <f t="shared" si="51"/>
        <v>0</v>
      </c>
      <c r="D364" s="11">
        <f t="shared" si="55"/>
        <v>0</v>
      </c>
      <c r="E364" s="9">
        <f t="shared" si="54"/>
        <v>2796858.0342111103</v>
      </c>
      <c r="F364" s="9">
        <f t="shared" si="56"/>
        <v>85786.633087589769</v>
      </c>
      <c r="G364" s="9">
        <f t="shared" si="57"/>
        <v>2711071.4011235205</v>
      </c>
      <c r="H364" s="9">
        <f t="shared" si="52"/>
        <v>0</v>
      </c>
      <c r="I364" s="9">
        <f t="shared" si="49"/>
        <v>2711071.4011235205</v>
      </c>
      <c r="J364" s="9">
        <f t="shared" si="50"/>
        <v>2796858.0342111103</v>
      </c>
      <c r="N364" s="1"/>
    </row>
    <row r="365" spans="1:14">
      <c r="A365" s="8">
        <v>357</v>
      </c>
      <c r="B365" s="9">
        <f t="shared" si="53"/>
        <v>11014789.892890844</v>
      </c>
      <c r="C365" s="10">
        <f t="shared" si="51"/>
        <v>0</v>
      </c>
      <c r="D365" s="11">
        <f t="shared" si="55"/>
        <v>0</v>
      </c>
      <c r="E365" s="9">
        <f t="shared" si="54"/>
        <v>2796858.0342111103</v>
      </c>
      <c r="F365" s="9">
        <f t="shared" si="56"/>
        <v>68842.436830567778</v>
      </c>
      <c r="G365" s="9">
        <f t="shared" si="57"/>
        <v>2728015.5973805427</v>
      </c>
      <c r="H365" s="9">
        <f t="shared" si="52"/>
        <v>0</v>
      </c>
      <c r="I365" s="9">
        <f t="shared" si="49"/>
        <v>2728015.5973805427</v>
      </c>
      <c r="J365" s="9">
        <f t="shared" si="50"/>
        <v>2796858.0342111103</v>
      </c>
      <c r="N365" s="1"/>
    </row>
    <row r="366" spans="1:14">
      <c r="A366" s="8">
        <v>358</v>
      </c>
      <c r="B366" s="9">
        <f t="shared" si="53"/>
        <v>8286774.2955103014</v>
      </c>
      <c r="C366" s="10">
        <f t="shared" si="51"/>
        <v>0</v>
      </c>
      <c r="D366" s="11">
        <f t="shared" si="55"/>
        <v>0</v>
      </c>
      <c r="E366" s="9">
        <f t="shared" si="54"/>
        <v>2796858.0342111103</v>
      </c>
      <c r="F366" s="9">
        <f t="shared" si="56"/>
        <v>51792.339346939378</v>
      </c>
      <c r="G366" s="9">
        <f t="shared" si="57"/>
        <v>2745065.6948641711</v>
      </c>
      <c r="H366" s="9">
        <f t="shared" si="52"/>
        <v>0</v>
      </c>
      <c r="I366" s="9">
        <f t="shared" si="49"/>
        <v>2745065.6948641711</v>
      </c>
      <c r="J366" s="9">
        <f t="shared" si="50"/>
        <v>2796858.0342111103</v>
      </c>
      <c r="N366" s="1"/>
    </row>
    <row r="367" spans="1:14">
      <c r="A367" s="8">
        <v>359</v>
      </c>
      <c r="B367" s="9">
        <f t="shared" si="53"/>
        <v>5541708.6006461307</v>
      </c>
      <c r="C367" s="10">
        <f t="shared" si="51"/>
        <v>0</v>
      </c>
      <c r="D367" s="11">
        <f t="shared" si="55"/>
        <v>0</v>
      </c>
      <c r="E367" s="9">
        <f t="shared" si="54"/>
        <v>2796858.0342111103</v>
      </c>
      <c r="F367" s="9">
        <f t="shared" si="56"/>
        <v>34635.678754038316</v>
      </c>
      <c r="G367" s="9">
        <f t="shared" si="57"/>
        <v>2762222.3554570721</v>
      </c>
      <c r="H367" s="9">
        <f t="shared" si="52"/>
        <v>0</v>
      </c>
      <c r="I367" s="9">
        <f t="shared" si="49"/>
        <v>2762222.3554570721</v>
      </c>
      <c r="J367" s="9">
        <f t="shared" si="50"/>
        <v>2796858.0342111103</v>
      </c>
      <c r="N367" s="1"/>
    </row>
    <row r="368" spans="1:14">
      <c r="A368" s="8">
        <v>360</v>
      </c>
      <c r="B368" s="9">
        <f t="shared" si="53"/>
        <v>2779486.2451890586</v>
      </c>
      <c r="C368" s="10">
        <f t="shared" si="51"/>
        <v>0</v>
      </c>
      <c r="D368" s="11">
        <f t="shared" si="55"/>
        <v>0</v>
      </c>
      <c r="E368" s="9">
        <f t="shared" si="54"/>
        <v>2796858.0342111103</v>
      </c>
      <c r="F368" s="9">
        <f t="shared" si="56"/>
        <v>17371.789032431614</v>
      </c>
      <c r="G368" s="9">
        <f t="shared" si="57"/>
        <v>2779486.2451786785</v>
      </c>
      <c r="H368" s="9">
        <f>IF(B368-G368&gt;0,D368*(B368-G368),0)</f>
        <v>0</v>
      </c>
      <c r="I368" s="9">
        <f t="shared" si="49"/>
        <v>2779486.2451786785</v>
      </c>
      <c r="J368" s="9">
        <f t="shared" si="50"/>
        <v>2796858.0342111103</v>
      </c>
      <c r="N368" s="1"/>
    </row>
    <row r="369" spans="1:9">
      <c r="A369" s="2"/>
      <c r="B369" s="3"/>
      <c r="C369" s="4"/>
      <c r="D369" s="5"/>
      <c r="E369" s="3"/>
      <c r="F369" s="3"/>
      <c r="G369" s="3"/>
      <c r="H369" s="3"/>
      <c r="I369" s="3"/>
    </row>
    <row r="370" spans="1:9">
      <c r="A370" s="2"/>
      <c r="B370" s="2"/>
      <c r="C370" s="2"/>
      <c r="D370" s="2"/>
      <c r="E370" s="2"/>
      <c r="F370" s="2"/>
      <c r="G370" s="2"/>
      <c r="H370" s="2"/>
    </row>
    <row r="371" spans="1:9">
      <c r="A371" s="2"/>
      <c r="B371" s="2"/>
      <c r="C371" s="2"/>
      <c r="D371" s="2"/>
      <c r="E371" s="2"/>
      <c r="F371" s="2"/>
      <c r="G371" s="2"/>
      <c r="H371" s="2"/>
    </row>
    <row r="372" spans="1:9">
      <c r="A372" s="2"/>
      <c r="B372" s="2"/>
      <c r="C372" s="2"/>
      <c r="D372" s="2"/>
      <c r="E372" s="2"/>
      <c r="F372" s="2"/>
      <c r="G372" s="2"/>
      <c r="H372" s="2"/>
    </row>
    <row r="373" spans="1:9">
      <c r="A373" s="2"/>
      <c r="B373" s="2"/>
      <c r="C373" s="2"/>
      <c r="D373" s="2"/>
      <c r="E373" s="2"/>
      <c r="F373" s="2"/>
      <c r="G373" s="2"/>
      <c r="H373" s="2"/>
    </row>
    <row r="374" spans="1:9">
      <c r="A374" s="2"/>
      <c r="B374" s="2"/>
      <c r="C374" s="2"/>
      <c r="D374" s="2"/>
      <c r="E374" s="2"/>
      <c r="F374" s="2"/>
      <c r="G374" s="2"/>
      <c r="H374" s="2"/>
    </row>
    <row r="375" spans="1:9">
      <c r="A375" s="2"/>
      <c r="B375" s="2"/>
      <c r="C375" s="2"/>
      <c r="D375" s="2"/>
      <c r="E375" s="2"/>
      <c r="F375" s="2"/>
      <c r="G375" s="2"/>
      <c r="H375" s="2"/>
    </row>
    <row r="376" spans="1:9">
      <c r="A376" s="2"/>
      <c r="B376" s="2"/>
      <c r="C376" s="2"/>
      <c r="D376" s="2"/>
      <c r="E376" s="2"/>
      <c r="F376" s="2"/>
      <c r="G376" s="2"/>
      <c r="H376" s="2"/>
    </row>
    <row r="377" spans="1:9">
      <c r="A377" s="2"/>
      <c r="B377" s="2"/>
      <c r="C377" s="2"/>
      <c r="D377" s="2"/>
      <c r="E377" s="2"/>
      <c r="F377" s="2"/>
      <c r="G377" s="2"/>
      <c r="H377" s="2"/>
    </row>
    <row r="378" spans="1:9">
      <c r="A378" s="2"/>
      <c r="B378" s="2"/>
      <c r="C378" s="2"/>
      <c r="D378" s="2"/>
      <c r="E378" s="2"/>
      <c r="F378" s="2"/>
      <c r="G378" s="2"/>
      <c r="H378" s="2"/>
    </row>
    <row r="379" spans="1:9">
      <c r="A379" s="2"/>
      <c r="B379" s="2"/>
      <c r="C379" s="2"/>
      <c r="D379" s="2"/>
      <c r="E379" s="2"/>
      <c r="F379" s="2"/>
      <c r="G379" s="2"/>
      <c r="H379" s="2"/>
    </row>
    <row r="380" spans="1:9">
      <c r="A380" s="2"/>
      <c r="B380" s="2"/>
      <c r="C380" s="2"/>
      <c r="D380" s="2"/>
      <c r="E380" s="2"/>
      <c r="F380" s="2"/>
      <c r="G380" s="2"/>
      <c r="H380" s="2"/>
    </row>
    <row r="381" spans="1:9">
      <c r="A381" s="2"/>
      <c r="B381" s="2"/>
      <c r="C381" s="2"/>
      <c r="D381" s="2"/>
      <c r="E381" s="2"/>
      <c r="F381" s="2"/>
      <c r="G381" s="2"/>
      <c r="H381" s="2"/>
    </row>
    <row r="382" spans="1:9">
      <c r="A382" s="2"/>
      <c r="B382" s="2"/>
      <c r="C382" s="2"/>
      <c r="D382" s="2"/>
      <c r="E382" s="2"/>
      <c r="F382" s="2"/>
      <c r="G382" s="2"/>
      <c r="H382" s="2"/>
    </row>
    <row r="383" spans="1:9">
      <c r="A383" s="2"/>
      <c r="B383" s="2"/>
      <c r="C383" s="2"/>
      <c r="D383" s="2"/>
      <c r="E383" s="2"/>
      <c r="F383" s="2"/>
      <c r="G383" s="2"/>
      <c r="H383" s="2"/>
    </row>
    <row r="384" spans="1:9">
      <c r="A384" s="2"/>
      <c r="B384" s="2"/>
      <c r="C384" s="2"/>
      <c r="D384" s="2"/>
      <c r="E384" s="2"/>
      <c r="F384" s="2"/>
      <c r="G384" s="2"/>
      <c r="H384" s="2"/>
    </row>
    <row r="385" spans="1:8">
      <c r="A385" s="2"/>
      <c r="B385" s="2"/>
      <c r="C385" s="2"/>
      <c r="D385" s="2"/>
      <c r="E385" s="2"/>
      <c r="F385" s="2"/>
      <c r="G385" s="2"/>
      <c r="H385" s="2"/>
    </row>
    <row r="386" spans="1:8">
      <c r="A386" s="2"/>
      <c r="B386" s="2"/>
      <c r="C386" s="2"/>
      <c r="D386" s="2"/>
      <c r="E386" s="2"/>
      <c r="F386" s="2"/>
      <c r="G386" s="2"/>
      <c r="H386" s="2"/>
    </row>
    <row r="387" spans="1:8">
      <c r="A387" s="2"/>
      <c r="B387" s="2"/>
      <c r="C387" s="2"/>
      <c r="D387" s="2"/>
      <c r="E387" s="2"/>
      <c r="F387" s="2"/>
      <c r="G387" s="2"/>
      <c r="H387" s="2"/>
    </row>
    <row r="388" spans="1:8">
      <c r="A388" s="2"/>
      <c r="B388" s="2"/>
      <c r="C388" s="2"/>
      <c r="D388" s="2"/>
      <c r="E388" s="2"/>
      <c r="F388" s="2"/>
      <c r="G388" s="2"/>
      <c r="H388" s="2"/>
    </row>
    <row r="389" spans="1:8">
      <c r="A389" s="2"/>
      <c r="B389" s="2"/>
      <c r="C389" s="2"/>
      <c r="D389" s="2"/>
      <c r="E389" s="2"/>
      <c r="F389" s="2"/>
      <c r="G389" s="2"/>
      <c r="H389" s="2"/>
    </row>
    <row r="390" spans="1:8">
      <c r="A390" s="2"/>
      <c r="B390" s="2"/>
      <c r="C390" s="2"/>
      <c r="D390" s="2"/>
      <c r="E390" s="2"/>
      <c r="F390" s="2"/>
      <c r="G390" s="2"/>
      <c r="H390" s="2"/>
    </row>
    <row r="391" spans="1:8">
      <c r="A391" s="2"/>
      <c r="B391" s="2"/>
      <c r="C391" s="2"/>
      <c r="D391" s="2"/>
      <c r="E391" s="2"/>
      <c r="F391" s="2"/>
      <c r="G391" s="2"/>
      <c r="H391" s="2"/>
    </row>
    <row r="392" spans="1:8">
      <c r="A392" s="2"/>
      <c r="B392" s="2"/>
      <c r="C392" s="2"/>
      <c r="D392" s="2"/>
      <c r="E392" s="2"/>
      <c r="F392" s="2"/>
      <c r="G392" s="2"/>
      <c r="H392" s="2"/>
    </row>
    <row r="393" spans="1:8">
      <c r="A393" s="2"/>
      <c r="B393" s="2"/>
      <c r="C393" s="2"/>
      <c r="D393" s="2"/>
      <c r="E393" s="2"/>
      <c r="F393" s="2"/>
      <c r="G393" s="2"/>
      <c r="H393" s="2"/>
    </row>
    <row r="394" spans="1:8">
      <c r="A394" s="2"/>
      <c r="B394" s="2"/>
      <c r="C394" s="2"/>
      <c r="D394" s="2"/>
      <c r="E394" s="2"/>
      <c r="F394" s="2"/>
      <c r="G394" s="2"/>
      <c r="H394" s="2"/>
    </row>
    <row r="395" spans="1:8">
      <c r="A395" s="2"/>
      <c r="B395" s="2"/>
      <c r="C395" s="2"/>
      <c r="D395" s="2"/>
      <c r="E395" s="2"/>
      <c r="F395" s="2"/>
      <c r="G395" s="2"/>
      <c r="H395" s="2"/>
    </row>
    <row r="396" spans="1:8">
      <c r="A396" s="2"/>
      <c r="B396" s="2"/>
      <c r="C396" s="2"/>
      <c r="D396" s="2"/>
      <c r="E396" s="2"/>
      <c r="F396" s="2"/>
      <c r="G396" s="2"/>
      <c r="H396" s="2"/>
    </row>
    <row r="397" spans="1:8">
      <c r="A397" s="2"/>
      <c r="B397" s="2"/>
      <c r="C397" s="2"/>
      <c r="D397" s="2"/>
      <c r="E397" s="2"/>
      <c r="F397" s="2"/>
      <c r="G397" s="2"/>
      <c r="H397" s="2"/>
    </row>
    <row r="398" spans="1:8">
      <c r="A398" s="2"/>
      <c r="B398" s="2"/>
      <c r="C398" s="2"/>
      <c r="D398" s="2"/>
      <c r="E398" s="2"/>
      <c r="F398" s="2"/>
      <c r="G398" s="2"/>
      <c r="H398" s="2"/>
    </row>
    <row r="399" spans="1:8">
      <c r="A399" s="2"/>
      <c r="B399" s="2"/>
      <c r="C399" s="2"/>
      <c r="D399" s="2"/>
      <c r="E399" s="2"/>
      <c r="F399" s="2"/>
      <c r="G399" s="2"/>
      <c r="H399" s="2"/>
    </row>
    <row r="400" spans="1:8">
      <c r="A400" s="2"/>
      <c r="B400" s="2"/>
      <c r="C400" s="2"/>
      <c r="D400" s="2"/>
      <c r="E400" s="2"/>
      <c r="F400" s="2"/>
      <c r="G400" s="2"/>
      <c r="H400" s="2"/>
    </row>
    <row r="401" spans="1:8">
      <c r="A401" s="2"/>
      <c r="B401" s="2"/>
      <c r="C401" s="2"/>
      <c r="D401" s="2"/>
      <c r="E401" s="2"/>
      <c r="F401" s="2"/>
      <c r="G401" s="2"/>
      <c r="H401" s="2"/>
    </row>
    <row r="402" spans="1:8">
      <c r="A402" s="2"/>
      <c r="B402" s="2"/>
      <c r="C402" s="2"/>
      <c r="D402" s="2"/>
      <c r="E402" s="2"/>
      <c r="F402" s="2"/>
      <c r="G402" s="2"/>
      <c r="H402" s="2"/>
    </row>
    <row r="403" spans="1:8">
      <c r="A403" s="2"/>
      <c r="B403" s="2"/>
      <c r="C403" s="2"/>
      <c r="D403" s="2"/>
      <c r="E403" s="2"/>
      <c r="F403" s="2"/>
      <c r="G403" s="2"/>
      <c r="H403" s="2"/>
    </row>
    <row r="404" spans="1:8">
      <c r="A404" s="2"/>
      <c r="B404" s="2"/>
      <c r="C404" s="2"/>
      <c r="D404" s="2"/>
      <c r="E404" s="2"/>
      <c r="F404" s="2"/>
      <c r="G404" s="2"/>
      <c r="H404" s="2"/>
    </row>
    <row r="405" spans="1:8">
      <c r="A405" s="2"/>
      <c r="B405" s="2"/>
      <c r="C405" s="2"/>
      <c r="D405" s="2"/>
      <c r="E405" s="2"/>
      <c r="F405" s="2"/>
      <c r="G405" s="2"/>
      <c r="H405" s="2"/>
    </row>
    <row r="406" spans="1:8">
      <c r="A406" s="2"/>
      <c r="B406" s="2"/>
      <c r="C406" s="2"/>
      <c r="D406" s="2"/>
      <c r="E406" s="2"/>
      <c r="F406" s="2"/>
      <c r="G406" s="2"/>
      <c r="H406" s="2"/>
    </row>
    <row r="407" spans="1:8">
      <c r="A407" s="2"/>
      <c r="B407" s="2"/>
      <c r="C407" s="2"/>
      <c r="D407" s="2"/>
      <c r="E407" s="2"/>
      <c r="F407" s="2"/>
      <c r="G407" s="2"/>
      <c r="H407" s="2"/>
    </row>
    <row r="408" spans="1:8">
      <c r="A408" s="2"/>
      <c r="B408" s="2"/>
      <c r="C408" s="2"/>
      <c r="D408" s="2"/>
      <c r="E408" s="2"/>
      <c r="F408" s="2"/>
      <c r="G408" s="2"/>
      <c r="H408" s="2"/>
    </row>
    <row r="409" spans="1:8">
      <c r="A409" s="2"/>
      <c r="B409" s="2"/>
      <c r="C409" s="2"/>
      <c r="D409" s="2"/>
      <c r="E409" s="2"/>
      <c r="F409" s="2"/>
      <c r="G409" s="2"/>
      <c r="H409" s="2"/>
    </row>
    <row r="410" spans="1:8">
      <c r="A410" s="2"/>
      <c r="B410" s="2"/>
      <c r="C410" s="2"/>
      <c r="D410" s="2"/>
      <c r="E410" s="2"/>
      <c r="F410" s="2"/>
      <c r="G410" s="2"/>
      <c r="H410" s="2"/>
    </row>
    <row r="411" spans="1:8">
      <c r="A411" s="2"/>
      <c r="B411" s="2"/>
      <c r="C411" s="2"/>
      <c r="D411" s="2"/>
      <c r="E411" s="2"/>
      <c r="F411" s="2"/>
      <c r="G411" s="2"/>
      <c r="H411" s="2"/>
    </row>
    <row r="412" spans="1:8">
      <c r="A412" s="2"/>
      <c r="B412" s="2"/>
      <c r="C412" s="2"/>
      <c r="D412" s="2"/>
      <c r="E412" s="2"/>
      <c r="F412" s="2"/>
      <c r="G412" s="2"/>
      <c r="H412" s="2"/>
    </row>
    <row r="413" spans="1:8">
      <c r="A413" s="2"/>
      <c r="B413" s="2"/>
      <c r="C413" s="2"/>
      <c r="D413" s="2"/>
      <c r="E413" s="2"/>
      <c r="F413" s="2"/>
      <c r="G413" s="2"/>
      <c r="H413" s="2"/>
    </row>
    <row r="414" spans="1:8">
      <c r="A414" s="2"/>
      <c r="B414" s="2"/>
      <c r="C414" s="2"/>
      <c r="D414" s="2"/>
      <c r="E414" s="2"/>
      <c r="F414" s="2"/>
      <c r="G414" s="2"/>
      <c r="H414" s="2"/>
    </row>
    <row r="415" spans="1:8">
      <c r="A415" s="2"/>
      <c r="B415" s="2"/>
      <c r="C415" s="2"/>
      <c r="D415" s="2"/>
      <c r="E415" s="2"/>
      <c r="F415" s="2"/>
      <c r="G415" s="2"/>
      <c r="H415" s="2"/>
    </row>
    <row r="416" spans="1:8">
      <c r="A416" s="2"/>
      <c r="B416" s="2"/>
      <c r="C416" s="2"/>
      <c r="D416" s="2"/>
      <c r="E416" s="2"/>
      <c r="F416" s="2"/>
      <c r="G416" s="2"/>
      <c r="H416" s="2"/>
    </row>
    <row r="417" spans="1:8">
      <c r="A417" s="2"/>
      <c r="B417" s="2"/>
      <c r="C417" s="2"/>
      <c r="D417" s="2"/>
      <c r="E417" s="2"/>
      <c r="F417" s="2"/>
      <c r="G417" s="2"/>
      <c r="H417" s="2"/>
    </row>
    <row r="418" spans="1:8">
      <c r="A418" s="2"/>
      <c r="B418" s="2"/>
      <c r="C418" s="2"/>
      <c r="D418" s="2"/>
      <c r="E418" s="2"/>
      <c r="F418" s="2"/>
      <c r="G418" s="2"/>
      <c r="H418" s="2"/>
    </row>
    <row r="419" spans="1:8">
      <c r="A419" s="2"/>
      <c r="B419" s="2"/>
      <c r="C419" s="2"/>
      <c r="D419" s="2"/>
      <c r="E419" s="2"/>
      <c r="F419" s="2"/>
      <c r="G419" s="2"/>
      <c r="H419" s="2"/>
    </row>
    <row r="420" spans="1:8">
      <c r="A420" s="2"/>
      <c r="B420" s="2"/>
      <c r="C420" s="2"/>
      <c r="D420" s="2"/>
      <c r="E420" s="2"/>
      <c r="F420" s="2"/>
      <c r="G420" s="2"/>
      <c r="H420" s="2"/>
    </row>
    <row r="421" spans="1:8">
      <c r="A421" s="2"/>
      <c r="B421" s="2"/>
      <c r="C421" s="2"/>
      <c r="D421" s="2"/>
      <c r="E421" s="2"/>
      <c r="F421" s="2"/>
      <c r="G421" s="2"/>
      <c r="H421" s="2"/>
    </row>
    <row r="422" spans="1:8">
      <c r="A422" s="2"/>
      <c r="B422" s="2"/>
      <c r="C422" s="2"/>
      <c r="D422" s="2"/>
      <c r="E422" s="2"/>
      <c r="F422" s="2"/>
      <c r="G422" s="2"/>
      <c r="H422" s="2"/>
    </row>
    <row r="423" spans="1:8">
      <c r="A423" s="2"/>
      <c r="B423" s="2"/>
      <c r="C423" s="2"/>
      <c r="D423" s="2"/>
      <c r="E423" s="2"/>
      <c r="F423" s="2"/>
      <c r="G423" s="2"/>
      <c r="H423" s="2"/>
    </row>
    <row r="424" spans="1:8">
      <c r="A424" s="2"/>
      <c r="B424" s="2"/>
      <c r="C424" s="2"/>
      <c r="D424" s="2"/>
      <c r="E424" s="2"/>
      <c r="F424" s="2"/>
      <c r="G424" s="2"/>
      <c r="H424" s="2"/>
    </row>
    <row r="425" spans="1:8">
      <c r="A425" s="2"/>
      <c r="B425" s="2"/>
      <c r="C425" s="2"/>
      <c r="D425" s="2"/>
      <c r="E425" s="2"/>
      <c r="F425" s="2"/>
      <c r="G425" s="2"/>
      <c r="H425" s="2"/>
    </row>
    <row r="426" spans="1:8">
      <c r="A426" s="2"/>
      <c r="B426" s="2"/>
      <c r="C426" s="2"/>
      <c r="D426" s="2"/>
      <c r="E426" s="2"/>
      <c r="F426" s="2"/>
      <c r="G426" s="2"/>
      <c r="H426" s="2"/>
    </row>
    <row r="427" spans="1:8">
      <c r="A427" s="2"/>
      <c r="B427" s="2"/>
      <c r="C427" s="2"/>
      <c r="D427" s="2"/>
      <c r="E427" s="2"/>
      <c r="F427" s="2"/>
      <c r="G427" s="2"/>
      <c r="H427" s="2"/>
    </row>
    <row r="428" spans="1:8">
      <c r="A428" s="2"/>
      <c r="B428" s="2"/>
      <c r="C428" s="2"/>
      <c r="D428" s="2"/>
      <c r="E428" s="2"/>
      <c r="F428" s="2"/>
      <c r="G428" s="2"/>
      <c r="H428" s="2"/>
    </row>
    <row r="429" spans="1:8">
      <c r="A429" s="2"/>
      <c r="B429" s="2"/>
      <c r="C429" s="2"/>
      <c r="D429" s="2"/>
      <c r="E429" s="2"/>
      <c r="F429" s="2"/>
      <c r="G429" s="2"/>
      <c r="H429" s="2"/>
    </row>
    <row r="430" spans="1:8">
      <c r="A430" s="2"/>
      <c r="B430" s="2"/>
      <c r="C430" s="2"/>
      <c r="D430" s="2"/>
      <c r="E430" s="2"/>
      <c r="F430" s="2"/>
      <c r="G430" s="2"/>
      <c r="H430" s="2"/>
    </row>
    <row r="431" spans="1:8">
      <c r="A431" s="2"/>
      <c r="B431" s="2"/>
      <c r="C431" s="2"/>
      <c r="D431" s="2"/>
      <c r="E431" s="2"/>
      <c r="F431" s="2"/>
      <c r="G431" s="2"/>
      <c r="H431" s="2"/>
    </row>
    <row r="432" spans="1:8">
      <c r="A432" s="2"/>
      <c r="B432" s="2"/>
      <c r="C432" s="2"/>
      <c r="D432" s="2"/>
      <c r="E432" s="2"/>
      <c r="F432" s="2"/>
      <c r="G432" s="2"/>
      <c r="H432" s="2"/>
    </row>
    <row r="433" spans="1:8">
      <c r="A433" s="2"/>
      <c r="B433" s="2"/>
      <c r="C433" s="2"/>
      <c r="D433" s="2"/>
      <c r="E433" s="2"/>
      <c r="F433" s="2"/>
      <c r="G433" s="2"/>
      <c r="H433" s="2"/>
    </row>
    <row r="434" spans="1:8">
      <c r="A434" s="2"/>
      <c r="B434" s="2"/>
      <c r="C434" s="2"/>
      <c r="D434" s="2"/>
      <c r="E434" s="2"/>
      <c r="F434" s="2"/>
      <c r="G434" s="2"/>
      <c r="H434" s="2"/>
    </row>
    <row r="435" spans="1:8">
      <c r="A435" s="2"/>
      <c r="B435" s="2"/>
      <c r="C435" s="2"/>
      <c r="D435" s="2"/>
      <c r="E435" s="2"/>
      <c r="F435" s="2"/>
      <c r="G435" s="2"/>
      <c r="H435" s="2"/>
    </row>
    <row r="436" spans="1:8">
      <c r="A436" s="2"/>
      <c r="B436" s="2"/>
      <c r="C436" s="2"/>
      <c r="D436" s="2"/>
      <c r="E436" s="2"/>
      <c r="F436" s="2"/>
      <c r="G436" s="2"/>
      <c r="H436" s="2"/>
    </row>
    <row r="437" spans="1:8">
      <c r="A437" s="2"/>
      <c r="B437" s="2"/>
      <c r="C437" s="2"/>
      <c r="D437" s="2"/>
      <c r="E437" s="2"/>
      <c r="F437" s="2"/>
      <c r="G437" s="2"/>
      <c r="H437" s="2"/>
    </row>
    <row r="438" spans="1:8">
      <c r="A438" s="2"/>
      <c r="B438" s="2"/>
      <c r="C438" s="2"/>
      <c r="D438" s="2"/>
      <c r="E438" s="2"/>
      <c r="F438" s="2"/>
      <c r="G438" s="2"/>
      <c r="H438" s="2"/>
    </row>
    <row r="439" spans="1:8">
      <c r="A439" s="2"/>
      <c r="B439" s="2"/>
      <c r="C439" s="2"/>
      <c r="D439" s="2"/>
      <c r="E439" s="2"/>
      <c r="F439" s="2"/>
      <c r="G439" s="2"/>
      <c r="H439" s="2"/>
    </row>
    <row r="440" spans="1:8">
      <c r="A440" s="2"/>
      <c r="B440" s="2"/>
      <c r="C440" s="2"/>
      <c r="D440" s="2"/>
      <c r="E440" s="2"/>
      <c r="F440" s="2"/>
      <c r="G440" s="2"/>
      <c r="H440" s="2"/>
    </row>
    <row r="441" spans="1:8">
      <c r="A441" s="2"/>
      <c r="B441" s="2"/>
      <c r="C441" s="2"/>
      <c r="D441" s="2"/>
      <c r="E441" s="2"/>
      <c r="F441" s="2"/>
      <c r="G441" s="2"/>
      <c r="H441" s="2"/>
    </row>
    <row r="442" spans="1:8">
      <c r="A442" s="2"/>
      <c r="B442" s="2"/>
      <c r="C442" s="2"/>
      <c r="D442" s="2"/>
      <c r="E442" s="2"/>
      <c r="F442" s="2"/>
      <c r="G442" s="2"/>
      <c r="H442" s="2"/>
    </row>
    <row r="443" spans="1:8">
      <c r="A443" s="2"/>
      <c r="B443" s="2"/>
      <c r="C443" s="2"/>
      <c r="D443" s="2"/>
      <c r="E443" s="2"/>
      <c r="F443" s="2"/>
      <c r="G443" s="2"/>
      <c r="H443" s="2"/>
    </row>
    <row r="444" spans="1:8">
      <c r="A444" s="2"/>
      <c r="B444" s="2"/>
      <c r="C444" s="2"/>
      <c r="D444" s="2"/>
      <c r="E444" s="2"/>
      <c r="F444" s="2"/>
      <c r="G444" s="2"/>
      <c r="H444" s="2"/>
    </row>
    <row r="445" spans="1:8">
      <c r="A445" s="2"/>
      <c r="B445" s="2"/>
      <c r="C445" s="2"/>
      <c r="D445" s="2"/>
      <c r="E445" s="2"/>
      <c r="F445" s="2"/>
      <c r="G445" s="2"/>
      <c r="H445" s="2"/>
    </row>
    <row r="446" spans="1:8">
      <c r="A446" s="2"/>
      <c r="B446" s="2"/>
      <c r="C446" s="2"/>
      <c r="D446" s="2"/>
      <c r="E446" s="2"/>
      <c r="F446" s="2"/>
      <c r="G446" s="2"/>
      <c r="H446" s="2"/>
    </row>
    <row r="447" spans="1:8">
      <c r="A447" s="2"/>
      <c r="B447" s="2"/>
      <c r="C447" s="2"/>
      <c r="D447" s="2"/>
      <c r="E447" s="2"/>
      <c r="F447" s="2"/>
      <c r="G447" s="2"/>
      <c r="H447" s="2"/>
    </row>
    <row r="448" spans="1:8">
      <c r="A448" s="2"/>
      <c r="B448" s="2"/>
      <c r="C448" s="2"/>
      <c r="D448" s="2"/>
      <c r="E448" s="2"/>
      <c r="F448" s="2"/>
      <c r="G448" s="2"/>
      <c r="H448" s="2"/>
    </row>
    <row r="449" spans="1:8">
      <c r="A449" s="2"/>
      <c r="B449" s="2"/>
      <c r="C449" s="2"/>
      <c r="D449" s="2"/>
      <c r="E449" s="2"/>
      <c r="F449" s="2"/>
      <c r="G449" s="2"/>
      <c r="H449" s="2"/>
    </row>
    <row r="450" spans="1:8">
      <c r="A450" s="2"/>
      <c r="B450" s="2"/>
      <c r="C450" s="2"/>
      <c r="D450" s="2"/>
      <c r="E450" s="2"/>
      <c r="F450" s="2"/>
      <c r="G450" s="2"/>
      <c r="H450" s="2"/>
    </row>
    <row r="451" spans="1:8">
      <c r="A451" s="2"/>
      <c r="B451" s="2"/>
      <c r="C451" s="2"/>
      <c r="D451" s="2"/>
      <c r="E451" s="2"/>
      <c r="F451" s="2"/>
      <c r="G451" s="2"/>
      <c r="H451" s="2"/>
    </row>
    <row r="452" spans="1:8">
      <c r="A452" s="2"/>
      <c r="B452" s="2"/>
      <c r="C452" s="2"/>
      <c r="D452" s="2"/>
      <c r="E452" s="2"/>
      <c r="F452" s="2"/>
      <c r="G452" s="2"/>
      <c r="H452" s="2"/>
    </row>
    <row r="453" spans="1:8">
      <c r="A453" s="2"/>
      <c r="B453" s="2"/>
      <c r="C453" s="2"/>
      <c r="D453" s="2"/>
      <c r="E453" s="2"/>
      <c r="F453" s="2"/>
      <c r="G453" s="2"/>
      <c r="H453" s="2"/>
    </row>
    <row r="454" spans="1:8">
      <c r="A454" s="2"/>
      <c r="B454" s="2"/>
      <c r="C454" s="2"/>
      <c r="D454" s="2"/>
      <c r="E454" s="2"/>
      <c r="F454" s="2"/>
      <c r="G454" s="2"/>
      <c r="H454" s="2"/>
    </row>
    <row r="455" spans="1:8">
      <c r="A455" s="2"/>
      <c r="B455" s="2"/>
      <c r="C455" s="2"/>
      <c r="D455" s="2"/>
      <c r="E455" s="2"/>
      <c r="F455" s="2"/>
      <c r="G455" s="2"/>
      <c r="H455" s="2"/>
    </row>
    <row r="456" spans="1:8">
      <c r="A456" s="2"/>
      <c r="B456" s="2"/>
      <c r="C456" s="2"/>
      <c r="D456" s="2"/>
      <c r="E456" s="2"/>
      <c r="F456" s="2"/>
      <c r="G456" s="2"/>
      <c r="H456" s="2"/>
    </row>
    <row r="457" spans="1:8">
      <c r="A457" s="2"/>
      <c r="B457" s="2"/>
      <c r="C457" s="2"/>
      <c r="D457" s="2"/>
      <c r="E457" s="2"/>
      <c r="F457" s="2"/>
      <c r="G457" s="2"/>
      <c r="H457" s="2"/>
    </row>
    <row r="458" spans="1:8">
      <c r="A458" s="2"/>
      <c r="B458" s="2"/>
      <c r="C458" s="2"/>
      <c r="D458" s="2"/>
      <c r="E458" s="2"/>
      <c r="F458" s="2"/>
      <c r="G458" s="2"/>
      <c r="H458" s="2"/>
    </row>
    <row r="459" spans="1:8">
      <c r="A459" s="2"/>
      <c r="B459" s="2"/>
      <c r="C459" s="2"/>
      <c r="D459" s="2"/>
      <c r="E459" s="2"/>
      <c r="F459" s="2"/>
      <c r="G459" s="2"/>
      <c r="H459" s="2"/>
    </row>
    <row r="460" spans="1:8">
      <c r="A460" s="2"/>
      <c r="B460" s="2"/>
      <c r="C460" s="2"/>
      <c r="D460" s="2"/>
      <c r="E460" s="2"/>
      <c r="F460" s="2"/>
      <c r="G460" s="2"/>
      <c r="H460" s="2"/>
    </row>
    <row r="461" spans="1:8">
      <c r="A461" s="2"/>
      <c r="B461" s="2"/>
      <c r="C461" s="2"/>
      <c r="D461" s="2"/>
      <c r="E461" s="2"/>
      <c r="F461" s="2"/>
      <c r="G461" s="2"/>
      <c r="H461" s="2"/>
    </row>
    <row r="462" spans="1:8">
      <c r="A462" s="2"/>
      <c r="B462" s="2"/>
      <c r="C462" s="2"/>
      <c r="D462" s="2"/>
      <c r="E462" s="2"/>
      <c r="F462" s="2"/>
      <c r="G462" s="2"/>
      <c r="H462" s="2"/>
    </row>
    <row r="463" spans="1:8">
      <c r="A463" s="2"/>
      <c r="B463" s="2"/>
      <c r="C463" s="2"/>
      <c r="D463" s="2"/>
      <c r="E463" s="2"/>
      <c r="F463" s="2"/>
      <c r="G463" s="2"/>
      <c r="H463" s="2"/>
    </row>
    <row r="464" spans="1:8">
      <c r="A464" s="2"/>
      <c r="B464" s="2"/>
      <c r="C464" s="2"/>
      <c r="D464" s="2"/>
      <c r="E464" s="2"/>
      <c r="F464" s="2"/>
      <c r="G464" s="2"/>
      <c r="H464" s="2"/>
    </row>
    <row r="465" spans="1:8">
      <c r="A465" s="2"/>
      <c r="B465" s="2"/>
      <c r="C465" s="2"/>
      <c r="D465" s="2"/>
      <c r="E465" s="2"/>
      <c r="F465" s="2"/>
      <c r="G465" s="2"/>
      <c r="H465" s="2"/>
    </row>
    <row r="466" spans="1:8">
      <c r="A466" s="2"/>
      <c r="B466" s="2"/>
      <c r="C466" s="2"/>
      <c r="D466" s="2"/>
      <c r="E466" s="2"/>
      <c r="F466" s="2"/>
      <c r="G466" s="2"/>
      <c r="H466" s="2"/>
    </row>
    <row r="467" spans="1:8">
      <c r="A467" s="2"/>
      <c r="B467" s="2"/>
      <c r="C467" s="2"/>
      <c r="D467" s="2"/>
      <c r="E467" s="2"/>
      <c r="F467" s="2"/>
      <c r="G467" s="2"/>
      <c r="H467" s="2"/>
    </row>
    <row r="468" spans="1:8">
      <c r="A468" s="2"/>
      <c r="B468" s="2"/>
      <c r="C468" s="2"/>
      <c r="D468" s="2"/>
      <c r="E468" s="2"/>
      <c r="F468" s="2"/>
      <c r="G468" s="2"/>
      <c r="H468" s="2"/>
    </row>
    <row r="469" spans="1:8">
      <c r="A469" s="2"/>
      <c r="B469" s="2"/>
      <c r="C469" s="2"/>
      <c r="D469" s="2"/>
      <c r="E469" s="2"/>
      <c r="F469" s="2"/>
      <c r="G469" s="2"/>
      <c r="H469" s="2"/>
    </row>
    <row r="470" spans="1:8">
      <c r="A470" s="2"/>
      <c r="B470" s="2"/>
      <c r="C470" s="2"/>
      <c r="D470" s="2"/>
      <c r="E470" s="2"/>
      <c r="F470" s="2"/>
      <c r="G470" s="2"/>
      <c r="H470" s="2"/>
    </row>
    <row r="471" spans="1:8">
      <c r="A471" s="2"/>
      <c r="B471" s="2"/>
      <c r="C471" s="2"/>
      <c r="D471" s="2"/>
      <c r="E471" s="2"/>
      <c r="F471" s="2"/>
      <c r="G471" s="2"/>
      <c r="H471" s="2"/>
    </row>
    <row r="472" spans="1:8">
      <c r="A472" s="2"/>
      <c r="B472" s="2"/>
      <c r="C472" s="2"/>
      <c r="D472" s="2"/>
      <c r="E472" s="2"/>
      <c r="F472" s="2"/>
      <c r="G472" s="2"/>
      <c r="H472" s="2"/>
    </row>
    <row r="473" spans="1:8">
      <c r="A473" s="2"/>
      <c r="B473" s="2"/>
      <c r="C473" s="2"/>
      <c r="D473" s="2"/>
      <c r="E473" s="2"/>
      <c r="F473" s="2"/>
      <c r="G473" s="2"/>
      <c r="H473" s="2"/>
    </row>
    <row r="474" spans="1:8">
      <c r="A474" s="2"/>
      <c r="B474" s="2"/>
      <c r="C474" s="2"/>
      <c r="D474" s="2"/>
      <c r="E474" s="2"/>
      <c r="F474" s="2"/>
      <c r="G474" s="2"/>
      <c r="H474" s="2"/>
    </row>
    <row r="475" spans="1:8">
      <c r="A475" s="2"/>
      <c r="B475" s="2"/>
      <c r="C475" s="2"/>
      <c r="D475" s="2"/>
      <c r="E475" s="2"/>
      <c r="F475" s="2"/>
      <c r="G475" s="2"/>
      <c r="H475" s="2"/>
    </row>
    <row r="476" spans="1:8">
      <c r="A476" s="2"/>
      <c r="B476" s="2"/>
      <c r="C476" s="2"/>
      <c r="D476" s="2"/>
      <c r="E476" s="2"/>
      <c r="F476" s="2"/>
      <c r="G476" s="2"/>
      <c r="H476" s="2"/>
    </row>
    <row r="477" spans="1:8">
      <c r="A477" s="2"/>
      <c r="B477" s="2"/>
      <c r="C477" s="2"/>
      <c r="D477" s="2"/>
      <c r="E477" s="2"/>
      <c r="F477" s="2"/>
      <c r="G477" s="2"/>
      <c r="H477" s="2"/>
    </row>
    <row r="478" spans="1:8">
      <c r="A478" s="2"/>
      <c r="B478" s="2"/>
      <c r="C478" s="2"/>
      <c r="D478" s="2"/>
      <c r="E478" s="2"/>
      <c r="F478" s="2"/>
      <c r="G478" s="2"/>
      <c r="H478" s="2"/>
    </row>
    <row r="479" spans="1:8">
      <c r="A479" s="2"/>
      <c r="B479" s="2"/>
      <c r="C479" s="2"/>
      <c r="D479" s="2"/>
      <c r="E479" s="2"/>
      <c r="F479" s="2"/>
      <c r="G479" s="2"/>
      <c r="H479" s="2"/>
    </row>
    <row r="480" spans="1:8">
      <c r="A480" s="2"/>
      <c r="B480" s="2"/>
      <c r="C480" s="2"/>
      <c r="D480" s="2"/>
      <c r="E480" s="2"/>
      <c r="F480" s="2"/>
      <c r="G480" s="2"/>
      <c r="H480" s="2"/>
    </row>
    <row r="481" spans="1:8">
      <c r="A481" s="2"/>
      <c r="B481" s="2"/>
      <c r="C481" s="2"/>
      <c r="D481" s="2"/>
      <c r="E481" s="2"/>
      <c r="F481" s="2"/>
      <c r="G481" s="2"/>
      <c r="H481" s="2"/>
    </row>
    <row r="482" spans="1:8">
      <c r="A482" s="2"/>
      <c r="B482" s="2"/>
      <c r="C482" s="2"/>
      <c r="D482" s="2"/>
      <c r="E482" s="2"/>
      <c r="F482" s="2"/>
      <c r="G482" s="2"/>
      <c r="H482" s="2"/>
    </row>
    <row r="483" spans="1:8">
      <c r="A483" s="2"/>
      <c r="B483" s="2"/>
      <c r="C483" s="2"/>
      <c r="D483" s="2"/>
      <c r="E483" s="2"/>
      <c r="F483" s="2"/>
      <c r="G483" s="2"/>
      <c r="H483" s="2"/>
    </row>
    <row r="484" spans="1:8">
      <c r="A484" s="2"/>
      <c r="B484" s="2"/>
      <c r="C484" s="2"/>
      <c r="D484" s="2"/>
      <c r="E484" s="2"/>
      <c r="F484" s="2"/>
      <c r="G484" s="2"/>
      <c r="H484" s="2"/>
    </row>
    <row r="485" spans="1:8">
      <c r="A485" s="2"/>
      <c r="B485" s="2"/>
      <c r="C485" s="2"/>
      <c r="D485" s="2"/>
      <c r="E485" s="2"/>
      <c r="F485" s="2"/>
      <c r="G485" s="2"/>
      <c r="H485" s="2"/>
    </row>
    <row r="486" spans="1:8">
      <c r="A486" s="2"/>
      <c r="B486" s="2"/>
      <c r="C486" s="2"/>
      <c r="D486" s="2"/>
      <c r="E486" s="2"/>
      <c r="F486" s="2"/>
      <c r="G486" s="2"/>
      <c r="H486" s="2"/>
    </row>
    <row r="487" spans="1:8">
      <c r="A487" s="2"/>
      <c r="B487" s="2"/>
      <c r="C487" s="2"/>
      <c r="D487" s="2"/>
      <c r="E487" s="2"/>
      <c r="F487" s="2"/>
      <c r="G487" s="2"/>
      <c r="H487" s="2"/>
    </row>
    <row r="488" spans="1:8">
      <c r="A488" s="2"/>
      <c r="B488" s="2"/>
      <c r="C488" s="2"/>
      <c r="D488" s="2"/>
      <c r="E488" s="2"/>
      <c r="F488" s="2"/>
      <c r="G488" s="2"/>
      <c r="H488" s="2"/>
    </row>
    <row r="489" spans="1:8">
      <c r="A489" s="2"/>
      <c r="B489" s="2"/>
      <c r="C489" s="2"/>
      <c r="D489" s="2"/>
      <c r="E489" s="2"/>
      <c r="F489" s="2"/>
      <c r="G489" s="2"/>
      <c r="H489" s="2"/>
    </row>
    <row r="490" spans="1:8">
      <c r="A490" s="2"/>
      <c r="B490" s="2"/>
      <c r="C490" s="2"/>
      <c r="D490" s="2"/>
      <c r="E490" s="2"/>
      <c r="F490" s="2"/>
      <c r="G490" s="2"/>
      <c r="H490" s="2"/>
    </row>
    <row r="491" spans="1:8">
      <c r="A491" s="2"/>
      <c r="B491" s="2"/>
      <c r="C491" s="2"/>
      <c r="D491" s="2"/>
      <c r="E491" s="2"/>
      <c r="F491" s="2"/>
      <c r="G491" s="2"/>
      <c r="H491" s="2"/>
    </row>
    <row r="492" spans="1:8">
      <c r="A492" s="2"/>
      <c r="B492" s="2"/>
      <c r="C492" s="2"/>
      <c r="D492" s="2"/>
      <c r="E492" s="2"/>
      <c r="F492" s="2"/>
      <c r="G492" s="2"/>
      <c r="H492" s="2"/>
    </row>
    <row r="493" spans="1:8">
      <c r="A493" s="2"/>
      <c r="B493" s="2"/>
      <c r="C493" s="2"/>
      <c r="D493" s="2"/>
      <c r="E493" s="2"/>
      <c r="F493" s="2"/>
      <c r="G493" s="2"/>
      <c r="H493" s="2"/>
    </row>
    <row r="494" spans="1:8">
      <c r="A494" s="2"/>
      <c r="B494" s="2"/>
      <c r="C494" s="2"/>
      <c r="D494" s="2"/>
      <c r="E494" s="2"/>
      <c r="F494" s="2"/>
      <c r="G494" s="2"/>
      <c r="H494" s="2"/>
    </row>
    <row r="495" spans="1:8">
      <c r="A495" s="2"/>
      <c r="B495" s="2"/>
      <c r="C495" s="2"/>
      <c r="D495" s="2"/>
      <c r="E495" s="2"/>
      <c r="F495" s="2"/>
      <c r="G495" s="2"/>
      <c r="H495" s="2"/>
    </row>
    <row r="496" spans="1:8">
      <c r="A496" s="2"/>
      <c r="B496" s="2"/>
      <c r="C496" s="2"/>
      <c r="D496" s="2"/>
      <c r="E496" s="2"/>
      <c r="F496" s="2"/>
      <c r="G496" s="2"/>
      <c r="H496" s="2"/>
    </row>
    <row r="497" spans="1:8">
      <c r="A497" s="2"/>
      <c r="B497" s="2"/>
      <c r="C497" s="2"/>
      <c r="D497" s="2"/>
      <c r="E497" s="2"/>
      <c r="F497" s="2"/>
      <c r="G497" s="2"/>
      <c r="H497" s="2"/>
    </row>
    <row r="498" spans="1:8">
      <c r="A498" s="2"/>
      <c r="B498" s="2"/>
      <c r="C498" s="2"/>
      <c r="D498" s="2"/>
      <c r="E498" s="2"/>
      <c r="F498" s="2"/>
      <c r="G498" s="2"/>
      <c r="H498" s="2"/>
    </row>
    <row r="499" spans="1:8">
      <c r="A499" s="2"/>
      <c r="B499" s="2"/>
      <c r="C499" s="2"/>
      <c r="D499" s="2"/>
      <c r="E499" s="2"/>
      <c r="F499" s="2"/>
      <c r="G499" s="2"/>
      <c r="H499" s="2"/>
    </row>
    <row r="500" spans="1:8">
      <c r="A500" s="2"/>
      <c r="B500" s="2"/>
      <c r="C500" s="2"/>
      <c r="D500" s="2"/>
      <c r="E500" s="2"/>
      <c r="F500" s="2"/>
      <c r="G500" s="2"/>
      <c r="H500" s="2"/>
    </row>
    <row r="501" spans="1:8">
      <c r="A501" s="2"/>
      <c r="B501" s="2"/>
      <c r="C501" s="2"/>
      <c r="D501" s="2"/>
      <c r="E501" s="2"/>
      <c r="F501" s="2"/>
      <c r="G501" s="2"/>
      <c r="H501" s="2"/>
    </row>
    <row r="502" spans="1:8">
      <c r="A502" s="2"/>
      <c r="B502" s="2"/>
      <c r="C502" s="2"/>
      <c r="D502" s="2"/>
      <c r="E502" s="2"/>
      <c r="F502" s="2"/>
      <c r="G502" s="2"/>
      <c r="H502" s="2"/>
    </row>
    <row r="503" spans="1:8">
      <c r="A503" s="2"/>
      <c r="B503" s="2"/>
      <c r="C503" s="2"/>
      <c r="D503" s="2"/>
      <c r="E503" s="2"/>
      <c r="F503" s="2"/>
      <c r="G503" s="2"/>
      <c r="H503" s="2"/>
    </row>
    <row r="504" spans="1:8">
      <c r="A504" s="2"/>
      <c r="B504" s="2"/>
      <c r="C504" s="2"/>
      <c r="D504" s="2"/>
      <c r="E504" s="2"/>
      <c r="F504" s="2"/>
      <c r="G504" s="2"/>
      <c r="H504" s="2"/>
    </row>
    <row r="505" spans="1:8">
      <c r="A505" s="2"/>
      <c r="B505" s="2"/>
      <c r="C505" s="2"/>
      <c r="D505" s="2"/>
      <c r="E505" s="2"/>
      <c r="F505" s="2"/>
      <c r="G505" s="2"/>
      <c r="H505" s="2"/>
    </row>
    <row r="506" spans="1:8">
      <c r="A506" s="2"/>
      <c r="B506" s="2"/>
      <c r="C506" s="2"/>
      <c r="D506" s="2"/>
      <c r="E506" s="2"/>
      <c r="F506" s="2"/>
      <c r="G506" s="2"/>
      <c r="H506" s="2"/>
    </row>
    <row r="507" spans="1:8">
      <c r="A507" s="2"/>
      <c r="B507" s="2"/>
      <c r="C507" s="2"/>
      <c r="D507" s="2"/>
      <c r="E507" s="2"/>
      <c r="F507" s="2"/>
      <c r="G507" s="2"/>
      <c r="H507" s="2"/>
    </row>
    <row r="508" spans="1:8">
      <c r="A508" s="2"/>
      <c r="B508" s="2"/>
      <c r="C508" s="2"/>
      <c r="D508" s="2"/>
      <c r="E508" s="2"/>
      <c r="F508" s="2"/>
      <c r="G508" s="2"/>
      <c r="H508" s="2"/>
    </row>
    <row r="509" spans="1:8">
      <c r="A509" s="2"/>
      <c r="B509" s="2"/>
      <c r="C509" s="2"/>
      <c r="D509" s="2"/>
      <c r="E509" s="2"/>
      <c r="F509" s="2"/>
      <c r="G509" s="2"/>
      <c r="H509" s="2"/>
    </row>
    <row r="510" spans="1:8">
      <c r="A510" s="2"/>
      <c r="B510" s="2"/>
      <c r="C510" s="2"/>
      <c r="D510" s="2"/>
      <c r="E510" s="2"/>
      <c r="F510" s="2"/>
      <c r="G510" s="2"/>
      <c r="H510" s="2"/>
    </row>
    <row r="511" spans="1:8">
      <c r="A511" s="2"/>
      <c r="B511" s="2"/>
      <c r="C511" s="2"/>
      <c r="D511" s="2"/>
      <c r="E511" s="2"/>
      <c r="F511" s="2"/>
      <c r="G511" s="2"/>
      <c r="H511" s="2"/>
    </row>
    <row r="512" spans="1:8">
      <c r="A512" s="2"/>
      <c r="B512" s="2"/>
      <c r="C512" s="2"/>
      <c r="D512" s="2"/>
      <c r="E512" s="2"/>
      <c r="F512" s="2"/>
      <c r="G512" s="2"/>
      <c r="H512" s="2"/>
    </row>
    <row r="513" spans="1:8">
      <c r="A513" s="2"/>
      <c r="B513" s="2"/>
      <c r="C513" s="2"/>
      <c r="D513" s="2"/>
      <c r="E513" s="2"/>
      <c r="F513" s="2"/>
      <c r="G513" s="2"/>
      <c r="H513" s="2"/>
    </row>
    <row r="514" spans="1:8">
      <c r="A514" s="2"/>
      <c r="B514" s="2"/>
      <c r="C514" s="2"/>
      <c r="D514" s="2"/>
      <c r="E514" s="2"/>
      <c r="F514" s="2"/>
      <c r="G514" s="2"/>
      <c r="H514" s="2"/>
    </row>
    <row r="515" spans="1:8">
      <c r="A515" s="2"/>
      <c r="B515" s="2"/>
      <c r="C515" s="2"/>
      <c r="D515" s="2"/>
      <c r="E515" s="2"/>
      <c r="F515" s="2"/>
      <c r="G515" s="2"/>
      <c r="H515" s="2"/>
    </row>
    <row r="516" spans="1:8">
      <c r="A516" s="2"/>
      <c r="B516" s="2"/>
      <c r="C516" s="2"/>
      <c r="D516" s="2"/>
      <c r="E516" s="2"/>
      <c r="F516" s="2"/>
      <c r="G516" s="2"/>
      <c r="H516" s="2"/>
    </row>
    <row r="517" spans="1:8">
      <c r="A517" s="2"/>
      <c r="B517" s="2"/>
      <c r="C517" s="2"/>
      <c r="D517" s="2"/>
      <c r="E517" s="2"/>
      <c r="F517" s="2"/>
      <c r="G517" s="2"/>
      <c r="H517" s="2"/>
    </row>
    <row r="518" spans="1:8">
      <c r="A518" s="2"/>
      <c r="B518" s="2"/>
      <c r="C518" s="2"/>
      <c r="D518" s="2"/>
      <c r="E518" s="2"/>
      <c r="F518" s="2"/>
      <c r="G518" s="2"/>
      <c r="H518" s="2"/>
    </row>
    <row r="519" spans="1:8">
      <c r="A519" s="2"/>
      <c r="B519" s="2"/>
      <c r="C519" s="2"/>
      <c r="D519" s="2"/>
      <c r="E519" s="2"/>
      <c r="F519" s="2"/>
      <c r="G519" s="2"/>
      <c r="H519" s="2"/>
    </row>
    <row r="520" spans="1:8">
      <c r="A520" s="2"/>
      <c r="B520" s="2"/>
      <c r="C520" s="2"/>
      <c r="D520" s="2"/>
      <c r="E520" s="2"/>
      <c r="F520" s="2"/>
      <c r="G520" s="2"/>
      <c r="H520" s="2"/>
    </row>
    <row r="521" spans="1:8">
      <c r="A521" s="2"/>
      <c r="B521" s="2"/>
      <c r="C521" s="2"/>
      <c r="D521" s="2"/>
      <c r="E521" s="2"/>
      <c r="F521" s="2"/>
      <c r="G521" s="2"/>
      <c r="H521" s="2"/>
    </row>
    <row r="522" spans="1:8">
      <c r="A522" s="2"/>
      <c r="B522" s="2"/>
      <c r="C522" s="2"/>
      <c r="D522" s="2"/>
      <c r="E522" s="2"/>
      <c r="F522" s="2"/>
      <c r="G522" s="2"/>
      <c r="H522" s="2"/>
    </row>
    <row r="523" spans="1:8">
      <c r="A523" s="2"/>
      <c r="B523" s="2"/>
      <c r="C523" s="2"/>
      <c r="D523" s="2"/>
      <c r="E523" s="2"/>
      <c r="F523" s="2"/>
      <c r="G523" s="2"/>
      <c r="H523" s="2"/>
    </row>
    <row r="524" spans="1:8">
      <c r="A524" s="2"/>
      <c r="B524" s="2"/>
      <c r="C524" s="2"/>
      <c r="D524" s="2"/>
      <c r="E524" s="2"/>
      <c r="F524" s="2"/>
      <c r="G524" s="2"/>
      <c r="H524" s="2"/>
    </row>
    <row r="525" spans="1:8">
      <c r="A525" s="2"/>
      <c r="B525" s="2"/>
      <c r="C525" s="2"/>
      <c r="D525" s="2"/>
      <c r="E525" s="2"/>
      <c r="F525" s="2"/>
      <c r="G525" s="2"/>
      <c r="H525" s="2"/>
    </row>
    <row r="526" spans="1:8">
      <c r="A526" s="2"/>
      <c r="B526" s="2"/>
      <c r="C526" s="2"/>
      <c r="D526" s="2"/>
      <c r="E526" s="2"/>
      <c r="F526" s="2"/>
      <c r="G526" s="2"/>
      <c r="H526" s="2"/>
    </row>
    <row r="527" spans="1:8">
      <c r="A527" s="2"/>
      <c r="B527" s="2"/>
      <c r="C527" s="2"/>
      <c r="D527" s="2"/>
      <c r="E527" s="2"/>
      <c r="F527" s="2"/>
      <c r="G527" s="2"/>
      <c r="H527" s="2"/>
    </row>
    <row r="528" spans="1:8">
      <c r="A528" s="2"/>
      <c r="B528" s="2"/>
      <c r="C528" s="2"/>
      <c r="D528" s="2"/>
      <c r="E528" s="2"/>
      <c r="F528" s="2"/>
      <c r="G528" s="2"/>
      <c r="H528" s="2"/>
    </row>
    <row r="529" spans="1:8">
      <c r="A529" s="2"/>
      <c r="B529" s="2"/>
      <c r="C529" s="2"/>
      <c r="D529" s="2"/>
      <c r="E529" s="2"/>
      <c r="F529" s="2"/>
      <c r="G529" s="2"/>
      <c r="H529" s="2"/>
    </row>
    <row r="530" spans="1:8">
      <c r="A530" s="2"/>
      <c r="B530" s="2"/>
      <c r="C530" s="2"/>
      <c r="D530" s="2"/>
      <c r="E530" s="2"/>
      <c r="F530" s="2"/>
      <c r="G530" s="2"/>
      <c r="H530" s="2"/>
    </row>
    <row r="531" spans="1:8">
      <c r="A531" s="2"/>
      <c r="B531" s="2"/>
      <c r="C531" s="2"/>
      <c r="D531" s="2"/>
      <c r="E531" s="2"/>
      <c r="F531" s="2"/>
      <c r="G531" s="2"/>
      <c r="H531" s="2"/>
    </row>
    <row r="532" spans="1:8">
      <c r="A532" s="2"/>
      <c r="B532" s="2"/>
      <c r="C532" s="2"/>
      <c r="D532" s="2"/>
      <c r="E532" s="2"/>
      <c r="F532" s="2"/>
      <c r="G532" s="2"/>
      <c r="H532" s="2"/>
    </row>
    <row r="533" spans="1:8">
      <c r="A533" s="2"/>
      <c r="B533" s="2"/>
      <c r="C533" s="2"/>
      <c r="D533" s="2"/>
      <c r="E533" s="2"/>
      <c r="F533" s="2"/>
      <c r="G533" s="2"/>
      <c r="H533" s="2"/>
    </row>
    <row r="534" spans="1:8">
      <c r="A534" s="2"/>
      <c r="B534" s="2"/>
      <c r="C534" s="2"/>
      <c r="D534" s="2"/>
      <c r="E534" s="2"/>
      <c r="F534" s="2"/>
      <c r="G534" s="2"/>
      <c r="H534" s="2"/>
    </row>
    <row r="535" spans="1:8">
      <c r="A535" s="2"/>
      <c r="B535" s="2"/>
      <c r="C535" s="2"/>
      <c r="D535" s="2"/>
      <c r="E535" s="2"/>
      <c r="F535" s="2"/>
      <c r="G535" s="2"/>
      <c r="H535" s="2"/>
    </row>
    <row r="536" spans="1:8">
      <c r="A536" s="2"/>
      <c r="B536" s="2"/>
      <c r="C536" s="2"/>
      <c r="D536" s="2"/>
      <c r="E536" s="2"/>
      <c r="F536" s="2"/>
      <c r="G536" s="2"/>
      <c r="H536" s="2"/>
    </row>
    <row r="537" spans="1:8">
      <c r="A537" s="2"/>
      <c r="B537" s="2"/>
      <c r="C537" s="2"/>
      <c r="D537" s="2"/>
      <c r="E537" s="2"/>
      <c r="F537" s="2"/>
      <c r="G537" s="2"/>
      <c r="H537" s="2"/>
    </row>
    <row r="538" spans="1:8">
      <c r="A538" s="2"/>
      <c r="B538" s="2"/>
      <c r="C538" s="2"/>
      <c r="D538" s="2"/>
      <c r="E538" s="2"/>
      <c r="F538" s="2"/>
      <c r="G538" s="2"/>
      <c r="H538" s="2"/>
    </row>
    <row r="539" spans="1:8">
      <c r="A539" s="2"/>
      <c r="B539" s="2"/>
      <c r="C539" s="2"/>
      <c r="D539" s="2"/>
      <c r="E539" s="2"/>
      <c r="F539" s="2"/>
      <c r="G539" s="2"/>
      <c r="H539" s="2"/>
    </row>
    <row r="540" spans="1:8">
      <c r="A540" s="2"/>
      <c r="B540" s="2"/>
      <c r="C540" s="2"/>
      <c r="D540" s="2"/>
      <c r="E540" s="2"/>
      <c r="F540" s="2"/>
      <c r="G540" s="2"/>
      <c r="H540" s="2"/>
    </row>
    <row r="541" spans="1:8">
      <c r="A541" s="2"/>
      <c r="B541" s="2"/>
      <c r="C541" s="2"/>
      <c r="D541" s="2"/>
      <c r="E541" s="2"/>
      <c r="F541" s="2"/>
      <c r="G541" s="2"/>
      <c r="H541" s="2"/>
    </row>
    <row r="542" spans="1:8">
      <c r="A542" s="2"/>
      <c r="B542" s="2"/>
      <c r="C542" s="2"/>
      <c r="D542" s="2"/>
      <c r="E542" s="2"/>
      <c r="F542" s="2"/>
      <c r="G542" s="2"/>
      <c r="H542" s="2"/>
    </row>
    <row r="543" spans="1:8">
      <c r="A543" s="2"/>
      <c r="B543" s="2"/>
      <c r="C543" s="2"/>
      <c r="D543" s="2"/>
      <c r="E543" s="2"/>
      <c r="F543" s="2"/>
      <c r="G543" s="2"/>
      <c r="H543" s="2"/>
    </row>
    <row r="544" spans="1:8">
      <c r="A544" s="2"/>
      <c r="B544" s="2"/>
      <c r="C544" s="2"/>
      <c r="D544" s="2"/>
      <c r="E544" s="2"/>
      <c r="F544" s="2"/>
      <c r="G544" s="2"/>
      <c r="H544" s="2"/>
    </row>
    <row r="545" spans="1:8">
      <c r="A545" s="2"/>
      <c r="B545" s="2"/>
      <c r="C545" s="2"/>
      <c r="D545" s="2"/>
      <c r="E545" s="2"/>
      <c r="F545" s="2"/>
      <c r="G545" s="2"/>
      <c r="H545" s="2"/>
    </row>
    <row r="546" spans="1:8">
      <c r="A546" s="2"/>
      <c r="B546" s="2"/>
      <c r="C546" s="2"/>
      <c r="D546" s="2"/>
      <c r="E546" s="2"/>
      <c r="F546" s="2"/>
      <c r="G546" s="2"/>
      <c r="H546" s="2"/>
    </row>
    <row r="547" spans="1:8">
      <c r="A547" s="2"/>
      <c r="B547" s="2"/>
      <c r="C547" s="2"/>
      <c r="D547" s="2"/>
      <c r="E547" s="2"/>
      <c r="F547" s="2"/>
      <c r="G547" s="2"/>
      <c r="H547" s="2"/>
    </row>
    <row r="548" spans="1:8">
      <c r="A548" s="2"/>
      <c r="B548" s="2"/>
      <c r="C548" s="2"/>
      <c r="D548" s="2"/>
      <c r="E548" s="2"/>
      <c r="F548" s="2"/>
      <c r="G548" s="2"/>
      <c r="H548" s="2"/>
    </row>
    <row r="549" spans="1:8">
      <c r="A549" s="2"/>
      <c r="B549" s="2"/>
      <c r="C549" s="2"/>
      <c r="D549" s="2"/>
      <c r="E549" s="2"/>
      <c r="F549" s="2"/>
      <c r="G549" s="2"/>
      <c r="H549" s="2"/>
    </row>
    <row r="550" spans="1:8">
      <c r="A550" s="2"/>
      <c r="B550" s="2"/>
      <c r="C550" s="2"/>
      <c r="D550" s="2"/>
      <c r="E550" s="2"/>
      <c r="F550" s="2"/>
      <c r="G550" s="2"/>
      <c r="H550" s="2"/>
    </row>
    <row r="551" spans="1:8">
      <c r="A551" s="2"/>
      <c r="B551" s="2"/>
      <c r="C551" s="2"/>
      <c r="D551" s="2"/>
      <c r="E551" s="2"/>
      <c r="F551" s="2"/>
      <c r="G551" s="2"/>
      <c r="H551" s="2"/>
    </row>
    <row r="552" spans="1:8">
      <c r="A552" s="2"/>
      <c r="B552" s="2"/>
      <c r="C552" s="2"/>
      <c r="D552" s="2"/>
      <c r="E552" s="2"/>
      <c r="F552" s="2"/>
      <c r="G552" s="2"/>
      <c r="H552" s="2"/>
    </row>
    <row r="553" spans="1:8">
      <c r="A553" s="2"/>
      <c r="B553" s="2"/>
      <c r="C553" s="2"/>
      <c r="D553" s="2"/>
      <c r="E553" s="2"/>
      <c r="F553" s="2"/>
      <c r="G553" s="2"/>
      <c r="H553" s="2"/>
    </row>
    <row r="554" spans="1:8">
      <c r="A554" s="2"/>
      <c r="B554" s="2"/>
      <c r="C554" s="2"/>
      <c r="D554" s="2"/>
      <c r="E554" s="2"/>
      <c r="F554" s="2"/>
      <c r="G554" s="2"/>
      <c r="H554" s="2"/>
    </row>
    <row r="555" spans="1:8">
      <c r="A555" s="2"/>
      <c r="B555" s="2"/>
      <c r="C555" s="2"/>
      <c r="D555" s="2"/>
      <c r="E555" s="2"/>
      <c r="F555" s="2"/>
      <c r="G555" s="2"/>
      <c r="H555" s="2"/>
    </row>
    <row r="556" spans="1:8">
      <c r="A556" s="2"/>
      <c r="B556" s="2"/>
      <c r="C556" s="2"/>
      <c r="D556" s="2"/>
      <c r="E556" s="2"/>
      <c r="F556" s="2"/>
      <c r="G556" s="2"/>
      <c r="H556" s="2"/>
    </row>
    <row r="557" spans="1:8">
      <c r="A557" s="2"/>
      <c r="B557" s="2"/>
      <c r="C557" s="2"/>
      <c r="D557" s="2"/>
      <c r="E557" s="2"/>
      <c r="F557" s="2"/>
      <c r="G557" s="2"/>
      <c r="H557" s="2"/>
    </row>
    <row r="558" spans="1:8">
      <c r="A558" s="2"/>
      <c r="B558" s="2"/>
      <c r="C558" s="2"/>
      <c r="D558" s="2"/>
      <c r="E558" s="2"/>
      <c r="F558" s="2"/>
      <c r="G558" s="2"/>
      <c r="H558" s="2"/>
    </row>
    <row r="559" spans="1:8">
      <c r="A559" s="2"/>
      <c r="B559" s="2"/>
      <c r="C559" s="2"/>
      <c r="D559" s="2"/>
      <c r="E559" s="2"/>
      <c r="F559" s="2"/>
      <c r="G559" s="2"/>
      <c r="H559" s="2"/>
    </row>
    <row r="560" spans="1:8">
      <c r="A560" s="2"/>
      <c r="B560" s="2"/>
      <c r="C560" s="2"/>
      <c r="D560" s="2"/>
      <c r="E560" s="2"/>
      <c r="F560" s="2"/>
      <c r="G560" s="2"/>
      <c r="H560" s="2"/>
    </row>
    <row r="561" spans="1:8">
      <c r="A561" s="2"/>
      <c r="B561" s="2"/>
      <c r="C561" s="2"/>
      <c r="D561" s="2"/>
      <c r="E561" s="2"/>
      <c r="F561" s="2"/>
      <c r="G561" s="2"/>
      <c r="H561" s="2"/>
    </row>
    <row r="562" spans="1:8">
      <c r="A562" s="2"/>
      <c r="B562" s="2"/>
      <c r="C562" s="2"/>
      <c r="D562" s="2"/>
      <c r="E562" s="2"/>
      <c r="F562" s="2"/>
      <c r="G562" s="2"/>
      <c r="H562" s="2"/>
    </row>
    <row r="563" spans="1:8">
      <c r="A563" s="2"/>
      <c r="B563" s="2"/>
      <c r="C563" s="2"/>
      <c r="D563" s="2"/>
      <c r="E563" s="2"/>
      <c r="F563" s="2"/>
      <c r="G563" s="2"/>
      <c r="H563" s="2"/>
    </row>
    <row r="564" spans="1:8">
      <c r="A564" s="2"/>
      <c r="B564" s="2"/>
      <c r="C564" s="2"/>
      <c r="D564" s="2"/>
      <c r="E564" s="2"/>
      <c r="F564" s="2"/>
      <c r="G564" s="2"/>
      <c r="H564" s="2"/>
    </row>
    <row r="565" spans="1:8">
      <c r="A565" s="2"/>
      <c r="B565" s="2"/>
      <c r="C565" s="2"/>
      <c r="D565" s="2"/>
      <c r="E565" s="2"/>
      <c r="F565" s="2"/>
      <c r="G565" s="2"/>
      <c r="H565" s="2"/>
    </row>
    <row r="566" spans="1:8">
      <c r="A566" s="2"/>
      <c r="B566" s="2"/>
      <c r="C566" s="2"/>
      <c r="D566" s="2"/>
      <c r="E566" s="2"/>
      <c r="F566" s="2"/>
      <c r="G566" s="2"/>
      <c r="H566" s="2"/>
    </row>
    <row r="567" spans="1:8">
      <c r="A567" s="2"/>
      <c r="B567" s="2"/>
      <c r="C567" s="2"/>
      <c r="D567" s="2"/>
      <c r="E567" s="2"/>
      <c r="F567" s="2"/>
      <c r="G567" s="2"/>
      <c r="H567" s="2"/>
    </row>
    <row r="568" spans="1:8">
      <c r="A568" s="2"/>
      <c r="B568" s="2"/>
      <c r="C568" s="2"/>
      <c r="D568" s="2"/>
      <c r="E568" s="2"/>
      <c r="F568" s="2"/>
      <c r="G568" s="2"/>
      <c r="H568" s="2"/>
    </row>
    <row r="569" spans="1:8">
      <c r="A569" s="2"/>
      <c r="B569" s="2"/>
      <c r="C569" s="2"/>
      <c r="D569" s="2"/>
      <c r="E569" s="2"/>
      <c r="F569" s="2"/>
      <c r="G569" s="2"/>
      <c r="H569" s="2"/>
    </row>
    <row r="570" spans="1:8">
      <c r="A570" s="2"/>
      <c r="B570" s="2"/>
      <c r="C570" s="2"/>
      <c r="D570" s="2"/>
      <c r="E570" s="2"/>
      <c r="F570" s="2"/>
      <c r="G570" s="2"/>
      <c r="H570" s="2"/>
    </row>
    <row r="571" spans="1:8">
      <c r="A571" s="2"/>
      <c r="B571" s="2"/>
      <c r="C571" s="2"/>
      <c r="D571" s="2"/>
      <c r="E571" s="2"/>
      <c r="F571" s="2"/>
      <c r="G571" s="2"/>
      <c r="H571" s="2"/>
    </row>
    <row r="572" spans="1:8">
      <c r="A572" s="2"/>
      <c r="B572" s="2"/>
      <c r="C572" s="2"/>
      <c r="D572" s="2"/>
      <c r="E572" s="2"/>
      <c r="F572" s="2"/>
      <c r="G572" s="2"/>
      <c r="H572" s="2"/>
    </row>
    <row r="573" spans="1:8">
      <c r="A573" s="2"/>
      <c r="B573" s="2"/>
      <c r="C573" s="2"/>
      <c r="D573" s="2"/>
      <c r="E573" s="2"/>
      <c r="F573" s="2"/>
      <c r="G573" s="2"/>
      <c r="H573" s="2"/>
    </row>
    <row r="574" spans="1:8">
      <c r="A574" s="2"/>
      <c r="B574" s="2"/>
      <c r="C574" s="2"/>
      <c r="D574" s="2"/>
      <c r="E574" s="2"/>
      <c r="F574" s="2"/>
      <c r="G574" s="2"/>
      <c r="H574" s="2"/>
    </row>
    <row r="575" spans="1:8">
      <c r="A575" s="2"/>
      <c r="B575" s="2"/>
      <c r="C575" s="2"/>
      <c r="D575" s="2"/>
      <c r="E575" s="2"/>
      <c r="F575" s="2"/>
      <c r="G575" s="2"/>
      <c r="H575" s="2"/>
    </row>
    <row r="576" spans="1:8">
      <c r="A576" s="2"/>
      <c r="B576" s="2"/>
      <c r="C576" s="2"/>
      <c r="D576" s="2"/>
      <c r="E576" s="2"/>
      <c r="F576" s="2"/>
      <c r="G576" s="2"/>
      <c r="H576" s="2"/>
    </row>
    <row r="577" spans="1:8">
      <c r="A577" s="2"/>
      <c r="B577" s="2"/>
      <c r="C577" s="2"/>
      <c r="D577" s="2"/>
      <c r="E577" s="2"/>
      <c r="F577" s="2"/>
      <c r="G577" s="2"/>
      <c r="H577" s="2"/>
    </row>
    <row r="578" spans="1:8">
      <c r="A578" s="2"/>
      <c r="B578" s="2"/>
      <c r="C578" s="2"/>
      <c r="D578" s="2"/>
      <c r="E578" s="2"/>
      <c r="F578" s="2"/>
      <c r="G578" s="2"/>
      <c r="H578" s="2"/>
    </row>
    <row r="579" spans="1:8">
      <c r="A579" s="2"/>
      <c r="B579" s="2"/>
      <c r="C579" s="2"/>
      <c r="D579" s="2"/>
      <c r="E579" s="2"/>
      <c r="F579" s="2"/>
      <c r="G579" s="2"/>
      <c r="H579" s="2"/>
    </row>
    <row r="580" spans="1:8">
      <c r="A580" s="2"/>
      <c r="B580" s="2"/>
      <c r="C580" s="2"/>
      <c r="D580" s="2"/>
      <c r="E580" s="2"/>
      <c r="F580" s="2"/>
      <c r="G580" s="2"/>
      <c r="H580" s="2"/>
    </row>
    <row r="581" spans="1:8">
      <c r="A581" s="2"/>
      <c r="B581" s="2"/>
      <c r="C581" s="2"/>
      <c r="D581" s="2"/>
      <c r="E581" s="2"/>
      <c r="F581" s="2"/>
      <c r="G581" s="2"/>
      <c r="H581" s="2"/>
    </row>
    <row r="582" spans="1:8">
      <c r="A582" s="2"/>
      <c r="B582" s="2"/>
      <c r="C582" s="2"/>
      <c r="D582" s="2"/>
      <c r="E582" s="2"/>
      <c r="F582" s="2"/>
      <c r="G582" s="2"/>
      <c r="H582" s="2"/>
    </row>
    <row r="583" spans="1:8">
      <c r="A583" s="2"/>
      <c r="B583" s="2"/>
      <c r="C583" s="2"/>
      <c r="D583" s="2"/>
      <c r="E583" s="2"/>
      <c r="F583" s="2"/>
      <c r="G583" s="2"/>
      <c r="H583" s="2"/>
    </row>
    <row r="584" spans="1:8">
      <c r="A584" s="2"/>
      <c r="B584" s="2"/>
      <c r="C584" s="2"/>
      <c r="D584" s="2"/>
      <c r="E584" s="2"/>
      <c r="F584" s="2"/>
      <c r="G584" s="2"/>
      <c r="H584" s="2"/>
    </row>
    <row r="585" spans="1:8">
      <c r="A585" s="2"/>
      <c r="B585" s="2"/>
      <c r="C585" s="2"/>
      <c r="D585" s="2"/>
      <c r="E585" s="2"/>
      <c r="F585" s="2"/>
      <c r="G585" s="2"/>
      <c r="H585" s="2"/>
    </row>
    <row r="586" spans="1:8">
      <c r="A586" s="2"/>
      <c r="B586" s="2"/>
      <c r="C586" s="2"/>
      <c r="D586" s="2"/>
      <c r="E586" s="2"/>
      <c r="F586" s="2"/>
      <c r="G586" s="2"/>
      <c r="H586" s="2"/>
    </row>
    <row r="587" spans="1:8">
      <c r="A587" s="2"/>
      <c r="B587" s="2"/>
      <c r="C587" s="2"/>
      <c r="D587" s="2"/>
      <c r="E587" s="2"/>
      <c r="F587" s="2"/>
      <c r="G587" s="2"/>
      <c r="H587" s="2"/>
    </row>
    <row r="588" spans="1:8">
      <c r="A588" s="2"/>
      <c r="B588" s="2"/>
      <c r="C588" s="2"/>
      <c r="D588" s="2"/>
      <c r="E588" s="2"/>
      <c r="F588" s="2"/>
      <c r="G588" s="2"/>
      <c r="H588" s="2"/>
    </row>
    <row r="589" spans="1:8">
      <c r="A589" s="2"/>
      <c r="B589" s="2"/>
      <c r="C589" s="2"/>
      <c r="D589" s="2"/>
      <c r="E589" s="2"/>
      <c r="F589" s="2"/>
      <c r="G589" s="2"/>
      <c r="H589" s="2"/>
    </row>
    <row r="590" spans="1:8">
      <c r="A590" s="2"/>
      <c r="B590" s="2"/>
      <c r="C590" s="2"/>
      <c r="D590" s="2"/>
      <c r="E590" s="2"/>
      <c r="F590" s="2"/>
      <c r="G590" s="2"/>
      <c r="H590" s="2"/>
    </row>
    <row r="591" spans="1:8">
      <c r="A591" s="2"/>
      <c r="B591" s="2"/>
      <c r="C591" s="2"/>
      <c r="D591" s="2"/>
      <c r="E591" s="2"/>
      <c r="F591" s="2"/>
      <c r="G591" s="2"/>
      <c r="H591" s="2"/>
    </row>
    <row r="592" spans="1:8">
      <c r="A592" s="2"/>
      <c r="B592" s="2"/>
      <c r="C592" s="2"/>
      <c r="D592" s="2"/>
      <c r="E592" s="2"/>
      <c r="F592" s="2"/>
      <c r="G592" s="2"/>
      <c r="H592" s="2"/>
    </row>
    <row r="593" spans="1:8">
      <c r="A593" s="2"/>
      <c r="B593" s="2"/>
      <c r="C593" s="2"/>
      <c r="D593" s="2"/>
      <c r="E593" s="2"/>
      <c r="F593" s="2"/>
      <c r="G593" s="2"/>
      <c r="H593" s="2"/>
    </row>
    <row r="594" spans="1:8">
      <c r="A594" s="2"/>
      <c r="B594" s="2"/>
      <c r="C594" s="2"/>
      <c r="D594" s="2"/>
      <c r="E594" s="2"/>
      <c r="F594" s="2"/>
      <c r="G594" s="2"/>
      <c r="H594" s="2"/>
    </row>
    <row r="595" spans="1:8">
      <c r="A595" s="2"/>
      <c r="B595" s="2"/>
      <c r="C595" s="2"/>
      <c r="D595" s="2"/>
      <c r="E595" s="2"/>
      <c r="F595" s="2"/>
      <c r="G595" s="2"/>
      <c r="H595" s="2"/>
    </row>
    <row r="596" spans="1:8">
      <c r="A596" s="2"/>
      <c r="B596" s="2"/>
      <c r="C596" s="2"/>
      <c r="D596" s="2"/>
      <c r="E596" s="2"/>
      <c r="F596" s="2"/>
      <c r="G596" s="2"/>
      <c r="H596" s="2"/>
    </row>
    <row r="597" spans="1:8">
      <c r="A597" s="2"/>
      <c r="B597" s="2"/>
      <c r="C597" s="2"/>
      <c r="D597" s="2"/>
      <c r="E597" s="2"/>
      <c r="F597" s="2"/>
      <c r="G597" s="2"/>
      <c r="H597" s="2"/>
    </row>
    <row r="598" spans="1:8">
      <c r="A598" s="2"/>
      <c r="B598" s="2"/>
      <c r="C598" s="2"/>
      <c r="D598" s="2"/>
      <c r="E598" s="2"/>
      <c r="F598" s="2"/>
      <c r="G598" s="2"/>
      <c r="H598" s="2"/>
    </row>
    <row r="599" spans="1:8">
      <c r="A599" s="2"/>
      <c r="B599" s="2"/>
      <c r="C599" s="2"/>
      <c r="D599" s="2"/>
      <c r="E599" s="2"/>
      <c r="F599" s="2"/>
      <c r="G599" s="2"/>
      <c r="H599" s="2"/>
    </row>
    <row r="600" spans="1:8">
      <c r="A600" s="2"/>
      <c r="B600" s="2"/>
      <c r="C600" s="2"/>
      <c r="D600" s="2"/>
      <c r="E600" s="2"/>
      <c r="F600" s="2"/>
      <c r="G600" s="2"/>
      <c r="H600" s="2"/>
    </row>
    <row r="601" spans="1:8">
      <c r="A601" s="2"/>
      <c r="B601" s="2"/>
      <c r="C601" s="2"/>
      <c r="D601" s="2"/>
      <c r="E601" s="2"/>
      <c r="F601" s="2"/>
      <c r="G601" s="2"/>
      <c r="H601" s="2"/>
    </row>
    <row r="602" spans="1:8">
      <c r="A602" s="2"/>
      <c r="B602" s="2"/>
      <c r="C602" s="2"/>
      <c r="D602" s="2"/>
      <c r="E602" s="2"/>
      <c r="F602" s="2"/>
      <c r="G602" s="2"/>
      <c r="H602" s="2"/>
    </row>
    <row r="603" spans="1:8">
      <c r="A603" s="2"/>
      <c r="B603" s="2"/>
      <c r="C603" s="2"/>
      <c r="D603" s="2"/>
      <c r="E603" s="2"/>
      <c r="F603" s="2"/>
      <c r="G603" s="2"/>
      <c r="H603" s="2"/>
    </row>
    <row r="604" spans="1:8">
      <c r="A604" s="2"/>
      <c r="B604" s="2"/>
      <c r="C604" s="2"/>
      <c r="D604" s="2"/>
      <c r="E604" s="2"/>
      <c r="F604" s="2"/>
      <c r="G604" s="2"/>
      <c r="H604" s="2"/>
    </row>
    <row r="605" spans="1:8">
      <c r="A605" s="2"/>
      <c r="B605" s="2"/>
      <c r="C605" s="2"/>
      <c r="D605" s="2"/>
      <c r="E605" s="2"/>
      <c r="F605" s="2"/>
      <c r="G605" s="2"/>
      <c r="H605" s="2"/>
    </row>
    <row r="606" spans="1:8">
      <c r="A606" s="2"/>
      <c r="B606" s="2"/>
      <c r="C606" s="2"/>
      <c r="D606" s="2"/>
      <c r="E606" s="2"/>
      <c r="F606" s="2"/>
      <c r="G606" s="2"/>
      <c r="H606" s="2"/>
    </row>
    <row r="607" spans="1:8">
      <c r="A607" s="2"/>
      <c r="B607" s="2"/>
      <c r="C607" s="2"/>
      <c r="D607" s="2"/>
      <c r="E607" s="2"/>
      <c r="F607" s="2"/>
      <c r="G607" s="2"/>
      <c r="H607" s="2"/>
    </row>
    <row r="608" spans="1:8">
      <c r="A608" s="2"/>
      <c r="B608" s="2"/>
      <c r="C608" s="2"/>
      <c r="D608" s="2"/>
      <c r="E608" s="2"/>
      <c r="F608" s="2"/>
      <c r="G608" s="2"/>
      <c r="H608" s="2"/>
    </row>
    <row r="609" spans="1:8">
      <c r="A609" s="2"/>
      <c r="B609" s="2"/>
      <c r="C609" s="2"/>
      <c r="D609" s="2"/>
      <c r="E609" s="2"/>
      <c r="F609" s="2"/>
      <c r="G609" s="2"/>
      <c r="H609" s="2"/>
    </row>
    <row r="610" spans="1:8">
      <c r="A610" s="2"/>
      <c r="B610" s="2"/>
      <c r="C610" s="2"/>
      <c r="D610" s="2"/>
      <c r="E610" s="2"/>
      <c r="F610" s="2"/>
      <c r="G610" s="2"/>
      <c r="H610" s="2"/>
    </row>
    <row r="611" spans="1:8">
      <c r="A611" s="2"/>
      <c r="B611" s="2"/>
      <c r="C611" s="2"/>
      <c r="D611" s="2"/>
      <c r="E611" s="2"/>
      <c r="F611" s="2"/>
      <c r="G611" s="2"/>
      <c r="H611" s="2"/>
    </row>
    <row r="612" spans="1:8">
      <c r="A612" s="2"/>
      <c r="B612" s="2"/>
      <c r="C612" s="2"/>
      <c r="D612" s="2"/>
      <c r="E612" s="2"/>
      <c r="F612" s="2"/>
      <c r="G612" s="2"/>
      <c r="H612" s="2"/>
    </row>
    <row r="613" spans="1:8">
      <c r="A613" s="2"/>
      <c r="B613" s="2"/>
      <c r="C613" s="2"/>
      <c r="D613" s="2"/>
      <c r="E613" s="2"/>
      <c r="F613" s="2"/>
      <c r="G613" s="2"/>
      <c r="H613" s="2"/>
    </row>
    <row r="614" spans="1:8">
      <c r="A614" s="2"/>
      <c r="B614" s="2"/>
      <c r="C614" s="2"/>
      <c r="D614" s="2"/>
      <c r="E614" s="2"/>
      <c r="F614" s="2"/>
      <c r="G614" s="2"/>
      <c r="H614" s="2"/>
    </row>
    <row r="615" spans="1:8">
      <c r="A615" s="2"/>
      <c r="B615" s="2"/>
      <c r="C615" s="2"/>
      <c r="D615" s="2"/>
      <c r="E615" s="2"/>
      <c r="F615" s="2"/>
      <c r="G615" s="2"/>
      <c r="H615" s="2"/>
    </row>
    <row r="616" spans="1:8">
      <c r="A616" s="2"/>
      <c r="B616" s="2"/>
      <c r="C616" s="2"/>
      <c r="D616" s="2"/>
      <c r="E616" s="2"/>
      <c r="F616" s="2"/>
      <c r="G616" s="2"/>
      <c r="H616" s="2"/>
    </row>
    <row r="617" spans="1:8">
      <c r="A617" s="2"/>
      <c r="B617" s="2"/>
      <c r="C617" s="2"/>
      <c r="D617" s="2"/>
      <c r="E617" s="2"/>
      <c r="F617" s="2"/>
      <c r="G617" s="2"/>
      <c r="H617" s="2"/>
    </row>
    <row r="618" spans="1:8">
      <c r="A618" s="2"/>
      <c r="B618" s="2"/>
      <c r="C618" s="2"/>
      <c r="D618" s="2"/>
      <c r="E618" s="2"/>
      <c r="F618" s="2"/>
      <c r="G618" s="2"/>
      <c r="H618" s="2"/>
    </row>
    <row r="619" spans="1:8">
      <c r="A619" s="2"/>
      <c r="B619" s="2"/>
      <c r="C619" s="2"/>
      <c r="D619" s="2"/>
      <c r="E619" s="2"/>
      <c r="F619" s="2"/>
      <c r="G619" s="2"/>
      <c r="H619" s="2"/>
    </row>
    <row r="620" spans="1:8">
      <c r="A620" s="2"/>
      <c r="B620" s="2"/>
      <c r="C620" s="2"/>
      <c r="D620" s="2"/>
      <c r="E620" s="2"/>
      <c r="F620" s="2"/>
      <c r="G620" s="2"/>
      <c r="H620" s="2"/>
    </row>
    <row r="621" spans="1:8">
      <c r="A621" s="2"/>
      <c r="B621" s="2"/>
      <c r="C621" s="2"/>
      <c r="D621" s="2"/>
      <c r="E621" s="2"/>
      <c r="F621" s="2"/>
      <c r="G621" s="2"/>
      <c r="H621" s="2"/>
    </row>
    <row r="622" spans="1:8">
      <c r="A622" s="2"/>
      <c r="B622" s="2"/>
      <c r="C622" s="2"/>
      <c r="D622" s="2"/>
      <c r="E622" s="2"/>
      <c r="F622" s="2"/>
      <c r="G622" s="2"/>
      <c r="H622" s="2"/>
    </row>
    <row r="623" spans="1:8">
      <c r="A623" s="2"/>
      <c r="B623" s="2"/>
      <c r="C623" s="2"/>
      <c r="D623" s="2"/>
      <c r="E623" s="2"/>
      <c r="F623" s="2"/>
      <c r="G623" s="2"/>
      <c r="H623" s="2"/>
    </row>
    <row r="624" spans="1:8">
      <c r="A624" s="2"/>
      <c r="B624" s="2"/>
      <c r="C624" s="2"/>
      <c r="D624" s="2"/>
      <c r="E624" s="2"/>
      <c r="F624" s="2"/>
      <c r="G624" s="2"/>
      <c r="H624" s="2"/>
    </row>
    <row r="625" spans="1:8">
      <c r="A625" s="2"/>
      <c r="B625" s="2"/>
      <c r="C625" s="2"/>
      <c r="D625" s="2"/>
      <c r="E625" s="2"/>
      <c r="F625" s="2"/>
      <c r="G625" s="2"/>
      <c r="H625" s="2"/>
    </row>
    <row r="626" spans="1:8">
      <c r="A626" s="2"/>
      <c r="B626" s="2"/>
      <c r="C626" s="2"/>
      <c r="D626" s="2"/>
      <c r="E626" s="2"/>
      <c r="F626" s="2"/>
      <c r="G626" s="2"/>
      <c r="H626" s="2"/>
    </row>
    <row r="627" spans="1:8">
      <c r="A627" s="2"/>
      <c r="B627" s="2"/>
      <c r="C627" s="2"/>
      <c r="D627" s="2"/>
      <c r="E627" s="2"/>
      <c r="F627" s="2"/>
      <c r="G627" s="2"/>
      <c r="H627" s="2"/>
    </row>
    <row r="628" spans="1:8">
      <c r="A628" s="2"/>
      <c r="B628" s="2"/>
      <c r="C628" s="2"/>
      <c r="D628" s="2"/>
      <c r="E628" s="2"/>
      <c r="F628" s="2"/>
      <c r="G628" s="2"/>
      <c r="H628" s="2"/>
    </row>
    <row r="629" spans="1:8">
      <c r="A629" s="2"/>
      <c r="B629" s="2"/>
      <c r="C629" s="2"/>
      <c r="D629" s="2"/>
      <c r="E629" s="2"/>
      <c r="F629" s="2"/>
      <c r="G629" s="2"/>
      <c r="H629" s="2"/>
    </row>
    <row r="630" spans="1:8">
      <c r="A630" s="2"/>
      <c r="B630" s="2"/>
      <c r="C630" s="2"/>
      <c r="D630" s="2"/>
      <c r="E630" s="2"/>
      <c r="F630" s="2"/>
      <c r="G630" s="2"/>
      <c r="H630" s="2"/>
    </row>
    <row r="631" spans="1:8">
      <c r="A631" s="2"/>
      <c r="B631" s="2"/>
      <c r="C631" s="2"/>
      <c r="D631" s="2"/>
      <c r="E631" s="2"/>
      <c r="F631" s="2"/>
      <c r="G631" s="2"/>
      <c r="H631" s="2"/>
    </row>
    <row r="632" spans="1:8">
      <c r="A632" s="2"/>
      <c r="B632" s="2"/>
      <c r="C632" s="2"/>
      <c r="D632" s="2"/>
      <c r="E632" s="2"/>
      <c r="F632" s="2"/>
      <c r="G632" s="2"/>
      <c r="H632" s="2"/>
    </row>
    <row r="633" spans="1:8">
      <c r="A633" s="2"/>
      <c r="B633" s="2"/>
      <c r="C633" s="2"/>
      <c r="D633" s="2"/>
      <c r="E633" s="2"/>
      <c r="F633" s="2"/>
      <c r="G633" s="2"/>
      <c r="H633" s="2"/>
    </row>
    <row r="634" spans="1:8">
      <c r="A634" s="2"/>
      <c r="B634" s="2"/>
      <c r="C634" s="2"/>
      <c r="D634" s="2"/>
      <c r="E634" s="2"/>
      <c r="F634" s="2"/>
      <c r="G634" s="2"/>
      <c r="H634" s="2"/>
    </row>
    <row r="635" spans="1:8">
      <c r="A635" s="2"/>
      <c r="B635" s="2"/>
      <c r="C635" s="2"/>
      <c r="D635" s="2"/>
      <c r="E635" s="2"/>
      <c r="F635" s="2"/>
      <c r="G635" s="2"/>
      <c r="H635" s="2"/>
    </row>
    <row r="636" spans="1:8">
      <c r="A636" s="2"/>
      <c r="B636" s="2"/>
      <c r="C636" s="2"/>
      <c r="D636" s="2"/>
      <c r="E636" s="2"/>
      <c r="F636" s="2"/>
      <c r="G636" s="2"/>
      <c r="H636" s="2"/>
    </row>
    <row r="637" spans="1:8">
      <c r="A637" s="2"/>
      <c r="B637" s="2"/>
      <c r="C637" s="2"/>
      <c r="D637" s="2"/>
      <c r="E637" s="2"/>
      <c r="F637" s="2"/>
      <c r="G637" s="2"/>
      <c r="H637" s="2"/>
    </row>
    <row r="638" spans="1:8">
      <c r="A638" s="2"/>
      <c r="B638" s="2"/>
      <c r="C638" s="2"/>
      <c r="D638" s="2"/>
      <c r="E638" s="2"/>
      <c r="F638" s="2"/>
      <c r="G638" s="2"/>
      <c r="H638" s="2"/>
    </row>
    <row r="639" spans="1:8">
      <c r="A639" s="2"/>
      <c r="B639" s="2"/>
      <c r="C639" s="2"/>
      <c r="D639" s="2"/>
      <c r="E639" s="2"/>
      <c r="F639" s="2"/>
      <c r="G639" s="2"/>
      <c r="H639" s="2"/>
    </row>
    <row r="640" spans="1:8">
      <c r="A640" s="2"/>
      <c r="B640" s="2"/>
      <c r="C640" s="2"/>
      <c r="D640" s="2"/>
      <c r="E640" s="2"/>
      <c r="F640" s="2"/>
      <c r="G640" s="2"/>
      <c r="H640" s="2"/>
    </row>
    <row r="641" spans="1:8">
      <c r="A641" s="2"/>
      <c r="B641" s="2"/>
      <c r="C641" s="2"/>
      <c r="D641" s="2"/>
      <c r="E641" s="2"/>
      <c r="F641" s="2"/>
      <c r="G641" s="2"/>
      <c r="H641" s="2"/>
    </row>
    <row r="642" spans="1:8">
      <c r="A642" s="2"/>
      <c r="B642" s="2"/>
      <c r="C642" s="2"/>
      <c r="D642" s="2"/>
      <c r="E642" s="2"/>
      <c r="F642" s="2"/>
      <c r="G642" s="2"/>
      <c r="H642" s="2"/>
    </row>
    <row r="643" spans="1:8">
      <c r="A643" s="2"/>
      <c r="B643" s="2"/>
      <c r="C643" s="2"/>
      <c r="D643" s="2"/>
      <c r="E643" s="2"/>
      <c r="F643" s="2"/>
      <c r="G643" s="2"/>
      <c r="H643" s="2"/>
    </row>
    <row r="644" spans="1:8">
      <c r="A644" s="2"/>
      <c r="B644" s="2"/>
      <c r="C644" s="2"/>
      <c r="D644" s="2"/>
      <c r="E644" s="2"/>
      <c r="F644" s="2"/>
      <c r="G644" s="2"/>
      <c r="H644" s="2"/>
    </row>
    <row r="645" spans="1:8">
      <c r="A645" s="2"/>
      <c r="B645" s="2"/>
      <c r="C645" s="2"/>
      <c r="D645" s="2"/>
      <c r="E645" s="2"/>
      <c r="F645" s="2"/>
      <c r="G645" s="2"/>
      <c r="H645" s="2"/>
    </row>
    <row r="646" spans="1:8">
      <c r="A646" s="2"/>
      <c r="B646" s="2"/>
      <c r="C646" s="2"/>
      <c r="D646" s="2"/>
      <c r="E646" s="2"/>
      <c r="F646" s="2"/>
      <c r="G646" s="2"/>
      <c r="H646" s="2"/>
    </row>
    <row r="647" spans="1:8">
      <c r="A647" s="2"/>
      <c r="B647" s="2"/>
      <c r="C647" s="2"/>
      <c r="D647" s="2"/>
      <c r="E647" s="2"/>
      <c r="F647" s="2"/>
      <c r="G647" s="2"/>
      <c r="H647" s="2"/>
    </row>
    <row r="648" spans="1:8">
      <c r="A648" s="2"/>
      <c r="B648" s="2"/>
      <c r="C648" s="2"/>
      <c r="D648" s="2"/>
      <c r="E648" s="2"/>
      <c r="F648" s="2"/>
      <c r="G648" s="2"/>
      <c r="H648" s="2"/>
    </row>
    <row r="649" spans="1:8">
      <c r="A649" s="2"/>
      <c r="B649" s="2"/>
      <c r="C649" s="2"/>
      <c r="D649" s="2"/>
      <c r="E649" s="2"/>
      <c r="F649" s="2"/>
      <c r="G649" s="2"/>
      <c r="H649" s="2"/>
    </row>
    <row r="650" spans="1:8">
      <c r="A650" s="2"/>
      <c r="B650" s="2"/>
      <c r="C650" s="2"/>
      <c r="D650" s="2"/>
      <c r="E650" s="2"/>
      <c r="F650" s="2"/>
      <c r="G650" s="2"/>
      <c r="H650" s="2"/>
    </row>
    <row r="651" spans="1:8">
      <c r="A651" s="2"/>
      <c r="B651" s="2"/>
      <c r="C651" s="2"/>
      <c r="D651" s="2"/>
      <c r="E651" s="2"/>
      <c r="F651" s="2"/>
      <c r="G651" s="2"/>
      <c r="H651" s="2"/>
    </row>
    <row r="652" spans="1:8">
      <c r="A652" s="2"/>
      <c r="B652" s="2"/>
      <c r="C652" s="2"/>
      <c r="D652" s="2"/>
      <c r="E652" s="2"/>
      <c r="F652" s="2"/>
      <c r="G652" s="2"/>
      <c r="H652" s="2"/>
    </row>
    <row r="653" spans="1:8">
      <c r="A653" s="2"/>
      <c r="B653" s="2"/>
      <c r="C653" s="2"/>
      <c r="D653" s="2"/>
      <c r="E653" s="2"/>
      <c r="F653" s="2"/>
      <c r="G653" s="2"/>
      <c r="H653" s="2"/>
    </row>
    <row r="654" spans="1:8">
      <c r="A654" s="2"/>
      <c r="B654" s="2"/>
      <c r="C654" s="2"/>
      <c r="D654" s="2"/>
      <c r="E654" s="2"/>
      <c r="F654" s="2"/>
      <c r="G654" s="2"/>
      <c r="H654" s="2"/>
    </row>
    <row r="655" spans="1:8">
      <c r="A655" s="2"/>
      <c r="B655" s="2"/>
      <c r="C655" s="2"/>
      <c r="D655" s="2"/>
      <c r="E655" s="2"/>
      <c r="F655" s="2"/>
      <c r="G655" s="2"/>
      <c r="H655" s="2"/>
    </row>
    <row r="656" spans="1:8">
      <c r="A656" s="2"/>
      <c r="B656" s="2"/>
      <c r="C656" s="2"/>
      <c r="D656" s="2"/>
      <c r="E656" s="2"/>
      <c r="F656" s="2"/>
      <c r="G656" s="2"/>
      <c r="H656" s="2"/>
    </row>
    <row r="657" spans="1:8">
      <c r="A657" s="2"/>
      <c r="B657" s="2"/>
      <c r="C657" s="2"/>
      <c r="D657" s="2"/>
      <c r="E657" s="2"/>
      <c r="F657" s="2"/>
      <c r="G657" s="2"/>
      <c r="H657" s="2"/>
    </row>
    <row r="658" spans="1:8">
      <c r="A658" s="2"/>
      <c r="B658" s="2"/>
      <c r="C658" s="2"/>
      <c r="D658" s="2"/>
      <c r="E658" s="2"/>
      <c r="F658" s="2"/>
      <c r="G658" s="2"/>
      <c r="H658" s="2"/>
    </row>
    <row r="659" spans="1:8">
      <c r="A659" s="2"/>
      <c r="B659" s="2"/>
      <c r="C659" s="2"/>
      <c r="D659" s="2"/>
      <c r="E659" s="2"/>
      <c r="F659" s="2"/>
      <c r="G659" s="2"/>
      <c r="H659" s="2"/>
    </row>
    <row r="660" spans="1:8">
      <c r="A660" s="2"/>
      <c r="B660" s="2"/>
      <c r="C660" s="2"/>
      <c r="D660" s="2"/>
      <c r="E660" s="2"/>
      <c r="F660" s="2"/>
      <c r="G660" s="2"/>
      <c r="H660" s="2"/>
    </row>
    <row r="661" spans="1:8">
      <c r="A661" s="2"/>
      <c r="B661" s="2"/>
      <c r="C661" s="2"/>
      <c r="D661" s="2"/>
      <c r="E661" s="2"/>
      <c r="F661" s="2"/>
      <c r="G661" s="2"/>
      <c r="H661" s="2"/>
    </row>
    <row r="662" spans="1:8">
      <c r="A662" s="2"/>
      <c r="B662" s="2"/>
      <c r="C662" s="2"/>
      <c r="D662" s="2"/>
      <c r="E662" s="2"/>
      <c r="F662" s="2"/>
      <c r="G662" s="2"/>
      <c r="H662" s="2"/>
    </row>
    <row r="663" spans="1:8">
      <c r="A663" s="2"/>
      <c r="B663" s="2"/>
      <c r="C663" s="2"/>
      <c r="D663" s="2"/>
      <c r="E663" s="2"/>
      <c r="F663" s="2"/>
      <c r="G663" s="2"/>
      <c r="H663" s="2"/>
    </row>
    <row r="664" spans="1:8">
      <c r="A664" s="2"/>
      <c r="B664" s="2"/>
      <c r="C664" s="2"/>
      <c r="D664" s="2"/>
      <c r="E664" s="2"/>
      <c r="F664" s="2"/>
      <c r="G664" s="2"/>
      <c r="H664" s="2"/>
    </row>
    <row r="665" spans="1:8">
      <c r="A665" s="2"/>
      <c r="B665" s="2"/>
      <c r="C665" s="2"/>
      <c r="D665" s="2"/>
      <c r="E665" s="2"/>
      <c r="F665" s="2"/>
      <c r="G665" s="2"/>
      <c r="H665" s="2"/>
    </row>
    <row r="666" spans="1:8">
      <c r="A666" s="2"/>
      <c r="B666" s="2"/>
      <c r="C666" s="2"/>
      <c r="D666" s="2"/>
      <c r="E666" s="2"/>
      <c r="F666" s="2"/>
      <c r="G666" s="2"/>
      <c r="H666" s="2"/>
    </row>
    <row r="667" spans="1:8">
      <c r="A667" s="2"/>
      <c r="B667" s="2"/>
      <c r="C667" s="2"/>
      <c r="D667" s="2"/>
      <c r="E667" s="2"/>
      <c r="F667" s="2"/>
      <c r="G667" s="2"/>
      <c r="H667" s="2"/>
    </row>
    <row r="668" spans="1:8">
      <c r="A668" s="2"/>
      <c r="B668" s="2"/>
      <c r="C668" s="2"/>
      <c r="D668" s="2"/>
      <c r="E668" s="2"/>
      <c r="F668" s="2"/>
      <c r="G668" s="2"/>
      <c r="H668" s="2"/>
    </row>
    <row r="669" spans="1:8">
      <c r="A669" s="2"/>
      <c r="B669" s="2"/>
      <c r="C669" s="2"/>
      <c r="D669" s="2"/>
      <c r="E669" s="2"/>
      <c r="F669" s="2"/>
      <c r="G669" s="2"/>
      <c r="H669" s="2"/>
    </row>
    <row r="670" spans="1:8">
      <c r="A670" s="2"/>
      <c r="B670" s="2"/>
      <c r="C670" s="2"/>
      <c r="D670" s="2"/>
      <c r="E670" s="2"/>
      <c r="F670" s="2"/>
      <c r="G670" s="2"/>
      <c r="H670" s="2"/>
    </row>
    <row r="671" spans="1:8">
      <c r="A671" s="2"/>
      <c r="B671" s="2"/>
      <c r="C671" s="2"/>
      <c r="D671" s="2"/>
      <c r="E671" s="2"/>
      <c r="F671" s="2"/>
      <c r="G671" s="2"/>
      <c r="H671" s="2"/>
    </row>
    <row r="672" spans="1:8">
      <c r="A672" s="2"/>
      <c r="B672" s="2"/>
      <c r="C672" s="2"/>
      <c r="D672" s="2"/>
      <c r="E672" s="2"/>
      <c r="F672" s="2"/>
      <c r="G672" s="2"/>
      <c r="H672" s="2"/>
    </row>
    <row r="673" spans="1:8">
      <c r="A673" s="2"/>
      <c r="B673" s="2"/>
      <c r="C673" s="2"/>
      <c r="D673" s="2"/>
      <c r="E673" s="2"/>
      <c r="F673" s="2"/>
      <c r="G673" s="2"/>
      <c r="H673" s="2"/>
    </row>
    <row r="674" spans="1:8">
      <c r="A674" s="2"/>
      <c r="B674" s="2"/>
      <c r="C674" s="2"/>
      <c r="D674" s="2"/>
      <c r="E674" s="2"/>
      <c r="F674" s="2"/>
      <c r="G674" s="2"/>
      <c r="H674" s="2"/>
    </row>
    <row r="675" spans="1:8">
      <c r="A675" s="2"/>
      <c r="B675" s="2"/>
      <c r="C675" s="2"/>
      <c r="D675" s="2"/>
      <c r="E675" s="2"/>
      <c r="F675" s="2"/>
      <c r="G675" s="2"/>
      <c r="H675" s="2"/>
    </row>
    <row r="676" spans="1:8">
      <c r="A676" s="2"/>
      <c r="B676" s="2"/>
      <c r="C676" s="2"/>
      <c r="D676" s="2"/>
      <c r="E676" s="2"/>
      <c r="F676" s="2"/>
      <c r="G676" s="2"/>
      <c r="H676" s="2"/>
    </row>
    <row r="677" spans="1:8">
      <c r="A677" s="2"/>
      <c r="B677" s="2"/>
      <c r="C677" s="2"/>
      <c r="D677" s="2"/>
      <c r="E677" s="2"/>
      <c r="F677" s="2"/>
      <c r="G677" s="2"/>
      <c r="H677" s="2"/>
    </row>
    <row r="678" spans="1:8">
      <c r="A678" s="2"/>
      <c r="B678" s="2"/>
      <c r="C678" s="2"/>
      <c r="D678" s="2"/>
      <c r="E678" s="2"/>
      <c r="F678" s="2"/>
      <c r="G678" s="2"/>
      <c r="H678" s="2"/>
    </row>
    <row r="679" spans="1:8">
      <c r="A679" s="2"/>
      <c r="B679" s="2"/>
      <c r="C679" s="2"/>
      <c r="D679" s="2"/>
      <c r="E679" s="2"/>
      <c r="F679" s="2"/>
      <c r="G679" s="2"/>
      <c r="H679" s="2"/>
    </row>
    <row r="680" spans="1:8">
      <c r="A680" s="2"/>
      <c r="B680" s="2"/>
      <c r="C680" s="2"/>
      <c r="D680" s="2"/>
      <c r="E680" s="2"/>
      <c r="F680" s="2"/>
      <c r="G680" s="2"/>
      <c r="H680" s="2"/>
    </row>
    <row r="681" spans="1:8">
      <c r="A681" s="2"/>
      <c r="B681" s="2"/>
      <c r="C681" s="2"/>
      <c r="D681" s="2"/>
      <c r="E681" s="2"/>
      <c r="F681" s="2"/>
      <c r="G681" s="2"/>
      <c r="H681" s="2"/>
    </row>
    <row r="682" spans="1:8">
      <c r="A682" s="2"/>
      <c r="B682" s="2"/>
      <c r="C682" s="2"/>
      <c r="D682" s="2"/>
      <c r="E682" s="2"/>
      <c r="F682" s="2"/>
      <c r="G682" s="2"/>
      <c r="H682" s="2"/>
    </row>
    <row r="683" spans="1:8">
      <c r="A683" s="2"/>
      <c r="B683" s="2"/>
      <c r="C683" s="2"/>
      <c r="D683" s="2"/>
      <c r="E683" s="2"/>
      <c r="F683" s="2"/>
      <c r="G683" s="2"/>
      <c r="H683" s="2"/>
    </row>
    <row r="684" spans="1:8">
      <c r="A684" s="2"/>
      <c r="B684" s="2"/>
      <c r="C684" s="2"/>
      <c r="D684" s="2"/>
      <c r="E684" s="2"/>
      <c r="F684" s="2"/>
      <c r="G684" s="2"/>
      <c r="H684" s="2"/>
    </row>
    <row r="685" spans="1:8">
      <c r="A685" s="2"/>
      <c r="B685" s="2"/>
      <c r="C685" s="2"/>
      <c r="D685" s="2"/>
      <c r="E685" s="2"/>
      <c r="F685" s="2"/>
      <c r="G685" s="2"/>
      <c r="H685" s="2"/>
    </row>
    <row r="686" spans="1:8">
      <c r="A686" s="2"/>
      <c r="B686" s="2"/>
      <c r="C686" s="2"/>
      <c r="D686" s="2"/>
      <c r="E686" s="2"/>
      <c r="F686" s="2"/>
      <c r="G686" s="2"/>
      <c r="H686" s="2"/>
    </row>
    <row r="687" spans="1:8">
      <c r="A687" s="2"/>
      <c r="B687" s="2"/>
      <c r="C687" s="2"/>
      <c r="D687" s="2"/>
      <c r="E687" s="2"/>
      <c r="F687" s="2"/>
      <c r="G687" s="2"/>
      <c r="H687" s="2"/>
    </row>
    <row r="688" spans="1:8">
      <c r="A688" s="2"/>
      <c r="B688" s="2"/>
      <c r="C688" s="2"/>
      <c r="D688" s="2"/>
      <c r="E688" s="2"/>
      <c r="F688" s="2"/>
      <c r="G688" s="2"/>
      <c r="H688" s="2"/>
    </row>
    <row r="689" spans="1:8">
      <c r="A689" s="2"/>
      <c r="B689" s="2"/>
      <c r="C689" s="2"/>
      <c r="D689" s="2"/>
      <c r="E689" s="2"/>
      <c r="F689" s="2"/>
      <c r="G689" s="2"/>
      <c r="H689" s="2"/>
    </row>
    <row r="690" spans="1:8">
      <c r="A690" s="2"/>
      <c r="B690" s="2"/>
      <c r="C690" s="2"/>
      <c r="D690" s="2"/>
      <c r="E690" s="2"/>
      <c r="F690" s="2"/>
      <c r="G690" s="2"/>
      <c r="H690" s="2"/>
    </row>
    <row r="691" spans="1:8">
      <c r="A691" s="2"/>
      <c r="B691" s="2"/>
      <c r="C691" s="2"/>
      <c r="D691" s="2"/>
      <c r="E691" s="2"/>
      <c r="F691" s="2"/>
      <c r="G691" s="2"/>
      <c r="H691" s="2"/>
    </row>
    <row r="692" spans="1:8">
      <c r="A692" s="2"/>
      <c r="B692" s="2"/>
      <c r="C692" s="2"/>
      <c r="D692" s="2"/>
      <c r="E692" s="2"/>
      <c r="F692" s="2"/>
      <c r="G692" s="2"/>
      <c r="H692" s="2"/>
    </row>
    <row r="693" spans="1:8">
      <c r="A693" s="2"/>
      <c r="B693" s="2"/>
      <c r="C693" s="2"/>
      <c r="D693" s="2"/>
      <c r="E693" s="2"/>
      <c r="F693" s="2"/>
      <c r="G693" s="2"/>
      <c r="H693" s="2"/>
    </row>
    <row r="694" spans="1:8">
      <c r="A694" s="2"/>
      <c r="B694" s="2"/>
      <c r="C694" s="2"/>
      <c r="D694" s="2"/>
      <c r="E694" s="2"/>
      <c r="F694" s="2"/>
      <c r="G694" s="2"/>
      <c r="H694" s="2"/>
    </row>
    <row r="695" spans="1:8">
      <c r="A695" s="2"/>
      <c r="B695" s="2"/>
      <c r="C695" s="2"/>
      <c r="D695" s="2"/>
      <c r="E695" s="2"/>
      <c r="F695" s="2"/>
      <c r="G695" s="2"/>
      <c r="H695" s="2"/>
    </row>
    <row r="696" spans="1:8">
      <c r="A696" s="2"/>
      <c r="B696" s="2"/>
      <c r="C696" s="2"/>
      <c r="D696" s="2"/>
      <c r="E696" s="2"/>
      <c r="F696" s="2"/>
      <c r="G696" s="2"/>
      <c r="H696" s="2"/>
    </row>
    <row r="697" spans="1:8">
      <c r="A697" s="2"/>
      <c r="B697" s="2"/>
      <c r="C697" s="2"/>
      <c r="D697" s="2"/>
      <c r="E697" s="2"/>
      <c r="F697" s="2"/>
      <c r="G697" s="2"/>
      <c r="H697" s="2"/>
    </row>
    <row r="698" spans="1:8">
      <c r="A698" s="2"/>
      <c r="B698" s="2"/>
      <c r="C698" s="2"/>
      <c r="D698" s="2"/>
      <c r="E698" s="2"/>
      <c r="F698" s="2"/>
      <c r="G698" s="2"/>
      <c r="H698" s="2"/>
    </row>
    <row r="699" spans="1:8">
      <c r="A699" s="2"/>
      <c r="B699" s="2"/>
      <c r="C699" s="2"/>
      <c r="D699" s="2"/>
      <c r="E699" s="2"/>
      <c r="F699" s="2"/>
      <c r="G699" s="2"/>
      <c r="H699" s="2"/>
    </row>
    <row r="700" spans="1:8">
      <c r="A700" s="2"/>
      <c r="B700" s="2"/>
      <c r="C700" s="2"/>
      <c r="D700" s="2"/>
      <c r="E700" s="2"/>
      <c r="F700" s="2"/>
      <c r="G700" s="2"/>
      <c r="H700" s="2"/>
    </row>
    <row r="701" spans="1:8">
      <c r="A701" s="2"/>
      <c r="B701" s="2"/>
      <c r="C701" s="2"/>
      <c r="D701" s="2"/>
      <c r="E701" s="2"/>
      <c r="F701" s="2"/>
      <c r="G701" s="2"/>
      <c r="H701" s="2"/>
    </row>
    <row r="702" spans="1:8">
      <c r="A702" s="2"/>
      <c r="B702" s="2"/>
      <c r="C702" s="2"/>
      <c r="D702" s="2"/>
      <c r="E702" s="2"/>
      <c r="F702" s="2"/>
      <c r="G702" s="2"/>
      <c r="H702" s="2"/>
    </row>
    <row r="703" spans="1:8">
      <c r="A703" s="2"/>
      <c r="B703" s="2"/>
      <c r="C703" s="2"/>
      <c r="D703" s="2"/>
      <c r="E703" s="2"/>
      <c r="F703" s="2"/>
      <c r="G703" s="2"/>
      <c r="H703" s="2"/>
    </row>
    <row r="704" spans="1:8">
      <c r="A704" s="2"/>
      <c r="B704" s="2"/>
      <c r="C704" s="2"/>
      <c r="D704" s="2"/>
      <c r="E704" s="2"/>
      <c r="F704" s="2"/>
      <c r="G704" s="2"/>
      <c r="H704" s="2"/>
    </row>
    <row r="705" spans="1:8">
      <c r="A705" s="2"/>
      <c r="B705" s="2"/>
      <c r="C705" s="2"/>
      <c r="D705" s="2"/>
      <c r="E705" s="2"/>
      <c r="F705" s="2"/>
      <c r="G705" s="2"/>
      <c r="H705" s="2"/>
    </row>
    <row r="706" spans="1:8">
      <c r="A706" s="2"/>
      <c r="B706" s="2"/>
      <c r="C706" s="2"/>
      <c r="D706" s="2"/>
      <c r="E706" s="2"/>
      <c r="F706" s="2"/>
      <c r="G706" s="2"/>
      <c r="H706" s="2"/>
    </row>
    <row r="707" spans="1:8">
      <c r="A707" s="2"/>
      <c r="B707" s="2"/>
      <c r="C707" s="2"/>
      <c r="D707" s="2"/>
      <c r="E707" s="2"/>
      <c r="F707" s="2"/>
      <c r="G707" s="2"/>
      <c r="H707" s="2"/>
    </row>
    <row r="708" spans="1:8">
      <c r="A708" s="2"/>
      <c r="B708" s="2"/>
      <c r="C708" s="2"/>
      <c r="D708" s="2"/>
      <c r="E708" s="2"/>
      <c r="F708" s="2"/>
      <c r="G708" s="2"/>
      <c r="H708" s="2"/>
    </row>
    <row r="709" spans="1:8">
      <c r="A709" s="2"/>
      <c r="B709" s="2"/>
      <c r="C709" s="2"/>
      <c r="D709" s="2"/>
      <c r="E709" s="2"/>
      <c r="F709" s="2"/>
      <c r="G709" s="2"/>
      <c r="H709" s="2"/>
    </row>
    <row r="710" spans="1:8">
      <c r="A710" s="2"/>
      <c r="B710" s="2"/>
      <c r="C710" s="2"/>
      <c r="D710" s="2"/>
      <c r="E710" s="2"/>
      <c r="F710" s="2"/>
      <c r="G710" s="2"/>
      <c r="H710" s="2"/>
    </row>
    <row r="711" spans="1:8">
      <c r="A711" s="2"/>
      <c r="B711" s="2"/>
      <c r="C711" s="2"/>
      <c r="D711" s="2"/>
      <c r="E711" s="2"/>
      <c r="F711" s="2"/>
      <c r="G711" s="2"/>
      <c r="H711" s="2"/>
    </row>
    <row r="712" spans="1:8">
      <c r="A712" s="2"/>
      <c r="B712" s="2"/>
      <c r="C712" s="2"/>
      <c r="D712" s="2"/>
      <c r="E712" s="2"/>
      <c r="F712" s="2"/>
      <c r="G712" s="2"/>
      <c r="H712" s="2"/>
    </row>
    <row r="713" spans="1:8">
      <c r="A713" s="2"/>
      <c r="B713" s="2"/>
      <c r="C713" s="2"/>
      <c r="D713" s="2"/>
      <c r="E713" s="2"/>
      <c r="F713" s="2"/>
      <c r="G713" s="2"/>
      <c r="H713" s="2"/>
    </row>
    <row r="714" spans="1:8">
      <c r="A714" s="2"/>
      <c r="B714" s="2"/>
      <c r="C714" s="2"/>
      <c r="D714" s="2"/>
      <c r="E714" s="2"/>
      <c r="F714" s="2"/>
      <c r="G714" s="2"/>
      <c r="H714" s="2"/>
    </row>
    <row r="715" spans="1:8">
      <c r="A715" s="2"/>
      <c r="B715" s="2"/>
      <c r="C715" s="2"/>
      <c r="D715" s="2"/>
      <c r="E715" s="2"/>
      <c r="F715" s="2"/>
      <c r="G715" s="2"/>
      <c r="H715" s="2"/>
    </row>
    <row r="716" spans="1:8">
      <c r="A716" s="2"/>
      <c r="B716" s="2"/>
      <c r="C716" s="2"/>
      <c r="D716" s="2"/>
      <c r="E716" s="2"/>
      <c r="F716" s="2"/>
      <c r="G716" s="2"/>
      <c r="H716" s="2"/>
    </row>
    <row r="717" spans="1:8">
      <c r="A717" s="2"/>
      <c r="B717" s="2"/>
      <c r="C717" s="2"/>
      <c r="D717" s="2"/>
      <c r="E717" s="2"/>
      <c r="F717" s="2"/>
      <c r="G717" s="2"/>
      <c r="H717" s="2"/>
    </row>
    <row r="718" spans="1:8">
      <c r="A718" s="2"/>
      <c r="B718" s="2"/>
      <c r="C718" s="2"/>
      <c r="D718" s="2"/>
      <c r="E718" s="2"/>
      <c r="F718" s="2"/>
      <c r="G718" s="2"/>
      <c r="H718" s="2"/>
    </row>
    <row r="719" spans="1:8">
      <c r="A719" s="2"/>
      <c r="B719" s="2"/>
      <c r="C719" s="2"/>
      <c r="D719" s="2"/>
      <c r="E719" s="2"/>
      <c r="F719" s="2"/>
      <c r="G719" s="2"/>
      <c r="H719" s="2"/>
    </row>
    <row r="720" spans="1:8">
      <c r="A720" s="2"/>
      <c r="B720" s="2"/>
      <c r="C720" s="2"/>
      <c r="D720" s="2"/>
      <c r="E720" s="2"/>
      <c r="F720" s="2"/>
      <c r="G720" s="2"/>
      <c r="H720" s="2"/>
    </row>
    <row r="721" spans="1:8">
      <c r="A721" s="2"/>
      <c r="B721" s="2"/>
      <c r="C721" s="2"/>
      <c r="D721" s="2"/>
      <c r="E721" s="2"/>
      <c r="F721" s="2"/>
      <c r="G721" s="2"/>
      <c r="H721" s="2"/>
    </row>
    <row r="722" spans="1:8">
      <c r="A722" s="2"/>
      <c r="B722" s="2"/>
      <c r="C722" s="2"/>
      <c r="D722" s="2"/>
      <c r="E722" s="2"/>
      <c r="F722" s="2"/>
      <c r="G722" s="2"/>
      <c r="H722" s="2"/>
    </row>
    <row r="723" spans="1:8">
      <c r="A723" s="2"/>
      <c r="B723" s="2"/>
      <c r="C723" s="2"/>
      <c r="D723" s="2"/>
      <c r="E723" s="2"/>
      <c r="F723" s="2"/>
      <c r="G723" s="2"/>
      <c r="H723" s="2"/>
    </row>
    <row r="724" spans="1:8">
      <c r="A724" s="2"/>
      <c r="B724" s="2"/>
      <c r="C724" s="2"/>
      <c r="D724" s="2"/>
      <c r="E724" s="2"/>
      <c r="F724" s="2"/>
      <c r="G724" s="2"/>
      <c r="H724" s="2"/>
    </row>
    <row r="725" spans="1:8">
      <c r="A725" s="2"/>
      <c r="B725" s="2"/>
      <c r="C725" s="2"/>
      <c r="D725" s="2"/>
      <c r="E725" s="2"/>
      <c r="F725" s="2"/>
      <c r="G725" s="2"/>
      <c r="H725" s="2"/>
    </row>
    <row r="726" spans="1:8">
      <c r="A726" s="2"/>
      <c r="B726" s="2"/>
      <c r="C726" s="2"/>
      <c r="D726" s="2"/>
      <c r="E726" s="2"/>
      <c r="F726" s="2"/>
      <c r="G726" s="2"/>
      <c r="H726" s="2"/>
    </row>
    <row r="727" spans="1:8">
      <c r="A727" s="2"/>
      <c r="B727" s="2"/>
      <c r="C727" s="2"/>
      <c r="D727" s="2"/>
      <c r="E727" s="2"/>
      <c r="F727" s="2"/>
      <c r="G727" s="2"/>
      <c r="H727" s="2"/>
    </row>
    <row r="728" spans="1:8">
      <c r="A728" s="2"/>
      <c r="B728" s="2"/>
      <c r="C728" s="2"/>
      <c r="D728" s="2"/>
      <c r="E728" s="2"/>
      <c r="F728" s="2"/>
      <c r="G728" s="2"/>
      <c r="H728" s="2"/>
    </row>
    <row r="729" spans="1:8">
      <c r="A729" s="2"/>
      <c r="B729" s="2"/>
      <c r="C729" s="2"/>
      <c r="D729" s="2"/>
      <c r="E729" s="2"/>
      <c r="F729" s="2"/>
      <c r="G729" s="2"/>
      <c r="H729" s="2"/>
    </row>
    <row r="730" spans="1:8">
      <c r="A730" s="2"/>
      <c r="B730" s="2"/>
      <c r="C730" s="2"/>
      <c r="D730" s="2"/>
      <c r="E730" s="2"/>
      <c r="F730" s="2"/>
      <c r="G730" s="2"/>
      <c r="H730" s="2"/>
    </row>
    <row r="731" spans="1:8">
      <c r="A731" s="2"/>
      <c r="B731" s="2"/>
      <c r="C731" s="2"/>
      <c r="D731" s="2"/>
      <c r="E731" s="2"/>
      <c r="F731" s="2"/>
      <c r="G731" s="2"/>
      <c r="H731" s="2"/>
    </row>
    <row r="732" spans="1:8">
      <c r="A732" s="2"/>
      <c r="B732" s="2"/>
      <c r="C732" s="2"/>
      <c r="D732" s="2"/>
      <c r="E732" s="2"/>
      <c r="F732" s="2"/>
      <c r="G732" s="2"/>
      <c r="H732" s="2"/>
    </row>
    <row r="733" spans="1:8">
      <c r="A733" s="2"/>
      <c r="B733" s="2"/>
      <c r="C733" s="2"/>
      <c r="D733" s="2"/>
      <c r="E733" s="2"/>
      <c r="F733" s="2"/>
      <c r="G733" s="2"/>
      <c r="H733" s="2"/>
    </row>
    <row r="734" spans="1:8">
      <c r="A734" s="2"/>
      <c r="B734" s="2"/>
      <c r="C734" s="2"/>
      <c r="D734" s="2"/>
      <c r="E734" s="2"/>
      <c r="F734" s="2"/>
      <c r="G734" s="2"/>
      <c r="H734" s="2"/>
    </row>
    <row r="735" spans="1:8">
      <c r="A735" s="2"/>
      <c r="B735" s="2"/>
      <c r="C735" s="2"/>
      <c r="D735" s="2"/>
      <c r="E735" s="2"/>
      <c r="F735" s="2"/>
      <c r="G735" s="2"/>
      <c r="H735" s="2"/>
    </row>
    <row r="736" spans="1:8">
      <c r="A736" s="2"/>
      <c r="B736" s="2"/>
      <c r="C736" s="2"/>
      <c r="D736" s="2"/>
      <c r="E736" s="2"/>
      <c r="F736" s="2"/>
      <c r="G736" s="2"/>
      <c r="H736" s="2"/>
    </row>
    <row r="737" spans="1:8">
      <c r="A737" s="2"/>
      <c r="B737" s="2"/>
      <c r="C737" s="2"/>
      <c r="D737" s="2"/>
      <c r="E737" s="2"/>
      <c r="F737" s="2"/>
      <c r="G737" s="2"/>
      <c r="H737" s="2"/>
    </row>
    <row r="738" spans="1:8">
      <c r="A738" s="2"/>
      <c r="B738" s="2"/>
      <c r="C738" s="2"/>
      <c r="D738" s="2"/>
      <c r="E738" s="2"/>
      <c r="F738" s="2"/>
      <c r="G738" s="2"/>
      <c r="H738" s="2"/>
    </row>
    <row r="739" spans="1:8">
      <c r="A739" s="2"/>
      <c r="B739" s="2"/>
      <c r="C739" s="2"/>
      <c r="D739" s="2"/>
      <c r="E739" s="2"/>
      <c r="F739" s="2"/>
      <c r="G739" s="2"/>
      <c r="H739" s="2"/>
    </row>
    <row r="740" spans="1:8">
      <c r="A740" s="2"/>
      <c r="B740" s="2"/>
      <c r="C740" s="2"/>
      <c r="D740" s="2"/>
      <c r="E740" s="2"/>
      <c r="F740" s="2"/>
      <c r="G740" s="2"/>
      <c r="H740" s="2"/>
    </row>
    <row r="741" spans="1:8">
      <c r="A741" s="2"/>
      <c r="B741" s="2"/>
      <c r="C741" s="2"/>
      <c r="D741" s="2"/>
      <c r="E741" s="2"/>
      <c r="F741" s="2"/>
      <c r="G741" s="2"/>
      <c r="H741" s="2"/>
    </row>
    <row r="742" spans="1:8">
      <c r="A742" s="2"/>
      <c r="B742" s="2"/>
      <c r="C742" s="2"/>
      <c r="D742" s="2"/>
      <c r="E742" s="2"/>
      <c r="F742" s="2"/>
      <c r="G742" s="2"/>
      <c r="H742" s="2"/>
    </row>
    <row r="743" spans="1:8">
      <c r="A743" s="2"/>
      <c r="B743" s="2"/>
      <c r="C743" s="2"/>
      <c r="D743" s="2"/>
      <c r="E743" s="2"/>
      <c r="F743" s="2"/>
      <c r="G743" s="2"/>
      <c r="H743" s="2"/>
    </row>
    <row r="744" spans="1:8">
      <c r="A744" s="2"/>
      <c r="B744" s="2"/>
      <c r="C744" s="2"/>
      <c r="D744" s="2"/>
      <c r="E744" s="2"/>
      <c r="F744" s="2"/>
      <c r="G744" s="2"/>
      <c r="H744" s="2"/>
    </row>
    <row r="745" spans="1:8">
      <c r="A745" s="2"/>
      <c r="B745" s="2"/>
      <c r="C745" s="2"/>
      <c r="D745" s="2"/>
      <c r="E745" s="2"/>
      <c r="F745" s="2"/>
      <c r="G745" s="2"/>
      <c r="H745" s="2"/>
    </row>
    <row r="746" spans="1:8">
      <c r="A746" s="2"/>
      <c r="B746" s="2"/>
      <c r="C746" s="2"/>
      <c r="D746" s="2"/>
      <c r="E746" s="2"/>
      <c r="F746" s="2"/>
      <c r="G746" s="2"/>
      <c r="H746" s="2"/>
    </row>
    <row r="747" spans="1:8">
      <c r="A747" s="2"/>
      <c r="B747" s="2"/>
      <c r="C747" s="2"/>
      <c r="D747" s="2"/>
      <c r="E747" s="2"/>
      <c r="F747" s="2"/>
      <c r="G747" s="2"/>
      <c r="H747" s="2"/>
    </row>
    <row r="748" spans="1:8">
      <c r="A748" s="2"/>
      <c r="B748" s="2"/>
      <c r="C748" s="2"/>
      <c r="D748" s="2"/>
      <c r="E748" s="2"/>
      <c r="F748" s="2"/>
      <c r="G748" s="2"/>
      <c r="H748" s="2"/>
    </row>
    <row r="749" spans="1:8">
      <c r="A749" s="2"/>
      <c r="B749" s="2"/>
      <c r="C749" s="2"/>
      <c r="D749" s="2"/>
      <c r="E749" s="2"/>
      <c r="F749" s="2"/>
      <c r="G749" s="2"/>
      <c r="H749" s="2"/>
    </row>
    <row r="750" spans="1:8">
      <c r="A750" s="2"/>
      <c r="B750" s="2"/>
      <c r="C750" s="2"/>
      <c r="D750" s="2"/>
      <c r="E750" s="2"/>
      <c r="F750" s="2"/>
      <c r="G750" s="2"/>
      <c r="H750" s="2"/>
    </row>
    <row r="751" spans="1:8">
      <c r="A751" s="2"/>
      <c r="B751" s="2"/>
      <c r="C751" s="2"/>
      <c r="D751" s="2"/>
      <c r="E751" s="2"/>
      <c r="F751" s="2"/>
      <c r="G751" s="2"/>
      <c r="H751" s="2"/>
    </row>
    <row r="752" spans="1:8">
      <c r="A752" s="2"/>
      <c r="B752" s="2"/>
      <c r="C752" s="2"/>
      <c r="D752" s="2"/>
      <c r="E752" s="2"/>
      <c r="F752" s="2"/>
      <c r="G752" s="2"/>
      <c r="H752" s="2"/>
    </row>
    <row r="753" spans="1:8">
      <c r="A753" s="2"/>
      <c r="B753" s="2"/>
      <c r="C753" s="2"/>
      <c r="D753" s="2"/>
      <c r="E753" s="2"/>
      <c r="F753" s="2"/>
      <c r="G753" s="2"/>
      <c r="H753" s="2"/>
    </row>
    <row r="754" spans="1:8">
      <c r="A754" s="2"/>
      <c r="B754" s="2"/>
      <c r="C754" s="2"/>
      <c r="D754" s="2"/>
      <c r="E754" s="2"/>
      <c r="F754" s="2"/>
      <c r="G754" s="2"/>
      <c r="H754" s="2"/>
    </row>
    <row r="755" spans="1:8">
      <c r="A755" s="2"/>
      <c r="B755" s="2"/>
      <c r="C755" s="2"/>
      <c r="D755" s="2"/>
      <c r="E755" s="2"/>
      <c r="F755" s="2"/>
      <c r="G755" s="2"/>
      <c r="H755" s="2"/>
    </row>
    <row r="756" spans="1:8">
      <c r="A756" s="2"/>
      <c r="B756" s="2"/>
      <c r="C756" s="2"/>
      <c r="D756" s="2"/>
      <c r="E756" s="2"/>
      <c r="F756" s="2"/>
      <c r="G756" s="2"/>
      <c r="H756" s="2"/>
    </row>
    <row r="757" spans="1:8">
      <c r="A757" s="2"/>
      <c r="B757" s="2"/>
      <c r="C757" s="2"/>
      <c r="D757" s="2"/>
      <c r="E757" s="2"/>
      <c r="F757" s="2"/>
      <c r="G757" s="2"/>
      <c r="H757" s="2"/>
    </row>
    <row r="758" spans="1:8">
      <c r="A758" s="2"/>
      <c r="B758" s="2"/>
      <c r="C758" s="2"/>
      <c r="D758" s="2"/>
      <c r="E758" s="2"/>
      <c r="F758" s="2"/>
      <c r="G758" s="2"/>
      <c r="H758" s="2"/>
    </row>
    <row r="759" spans="1:8">
      <c r="A759" s="2"/>
      <c r="B759" s="2"/>
      <c r="C759" s="2"/>
      <c r="D759" s="2"/>
      <c r="E759" s="2"/>
      <c r="F759" s="2"/>
      <c r="G759" s="2"/>
      <c r="H759" s="2"/>
    </row>
    <row r="760" spans="1:8">
      <c r="A760" s="2"/>
      <c r="B760" s="2"/>
      <c r="C760" s="2"/>
      <c r="D760" s="2"/>
      <c r="E760" s="2"/>
      <c r="F760" s="2"/>
      <c r="G760" s="2"/>
      <c r="H760" s="2"/>
    </row>
    <row r="761" spans="1:8">
      <c r="A761" s="2"/>
      <c r="B761" s="2"/>
      <c r="C761" s="2"/>
      <c r="D761" s="2"/>
      <c r="E761" s="2"/>
      <c r="F761" s="2"/>
      <c r="G761" s="2"/>
      <c r="H761" s="2"/>
    </row>
    <row r="762" spans="1:8">
      <c r="A762" s="2"/>
      <c r="B762" s="2"/>
      <c r="C762" s="2"/>
      <c r="D762" s="2"/>
      <c r="E762" s="2"/>
      <c r="F762" s="2"/>
      <c r="G762" s="2"/>
      <c r="H762" s="2"/>
    </row>
    <row r="763" spans="1:8">
      <c r="A763" s="2"/>
      <c r="B763" s="2"/>
      <c r="C763" s="2"/>
      <c r="D763" s="2"/>
      <c r="E763" s="2"/>
      <c r="F763" s="2"/>
      <c r="G763" s="2"/>
      <c r="H763" s="2"/>
    </row>
    <row r="764" spans="1:8">
      <c r="A764" s="2"/>
      <c r="B764" s="2"/>
      <c r="C764" s="2"/>
      <c r="D764" s="2"/>
      <c r="E764" s="2"/>
      <c r="F764" s="2"/>
      <c r="G764" s="2"/>
      <c r="H764" s="2"/>
    </row>
    <row r="765" spans="1:8">
      <c r="A765" s="2"/>
      <c r="B765" s="2"/>
      <c r="C765" s="2"/>
      <c r="D765" s="2"/>
      <c r="E765" s="2"/>
      <c r="F765" s="2"/>
      <c r="G765" s="2"/>
      <c r="H765" s="2"/>
    </row>
    <row r="766" spans="1:8">
      <c r="A766" s="2"/>
      <c r="B766" s="2"/>
      <c r="C766" s="2"/>
      <c r="D766" s="2"/>
      <c r="E766" s="2"/>
      <c r="F766" s="2"/>
      <c r="G766" s="2"/>
      <c r="H766" s="2"/>
    </row>
    <row r="767" spans="1:8">
      <c r="A767" s="2"/>
      <c r="B767" s="2"/>
      <c r="C767" s="2"/>
      <c r="D767" s="2"/>
      <c r="E767" s="2"/>
      <c r="F767" s="2"/>
      <c r="G767" s="2"/>
      <c r="H767" s="2"/>
    </row>
    <row r="768" spans="1:8">
      <c r="A768" s="2"/>
      <c r="B768" s="2"/>
      <c r="C768" s="2"/>
      <c r="D768" s="2"/>
      <c r="E768" s="2"/>
      <c r="F768" s="2"/>
      <c r="G768" s="2"/>
      <c r="H768" s="2"/>
    </row>
    <row r="769" spans="1:8">
      <c r="A769" s="2"/>
      <c r="B769" s="2"/>
      <c r="C769" s="2"/>
      <c r="D769" s="2"/>
      <c r="E769" s="2"/>
      <c r="F769" s="2"/>
      <c r="G769" s="2"/>
      <c r="H769" s="2"/>
    </row>
    <row r="770" spans="1:8">
      <c r="A770" s="2"/>
      <c r="B770" s="2"/>
      <c r="C770" s="2"/>
      <c r="D770" s="2"/>
      <c r="E770" s="2"/>
      <c r="F770" s="2"/>
      <c r="G770" s="2"/>
      <c r="H770" s="2"/>
    </row>
    <row r="771" spans="1:8">
      <c r="A771" s="2"/>
      <c r="B771" s="2"/>
      <c r="C771" s="2"/>
      <c r="D771" s="2"/>
      <c r="E771" s="2"/>
      <c r="F771" s="2"/>
      <c r="G771" s="2"/>
      <c r="H771" s="2"/>
    </row>
    <row r="772" spans="1:8">
      <c r="A772" s="2"/>
      <c r="B772" s="2"/>
      <c r="C772" s="2"/>
      <c r="D772" s="2"/>
      <c r="E772" s="2"/>
      <c r="F772" s="2"/>
      <c r="G772" s="2"/>
      <c r="H772" s="2"/>
    </row>
    <row r="773" spans="1:8">
      <c r="A773" s="2"/>
      <c r="B773" s="2"/>
      <c r="C773" s="2"/>
      <c r="D773" s="2"/>
      <c r="E773" s="2"/>
      <c r="F773" s="2"/>
      <c r="G773" s="2"/>
      <c r="H773" s="2"/>
    </row>
    <row r="774" spans="1:8">
      <c r="A774" s="2"/>
      <c r="B774" s="2"/>
      <c r="C774" s="2"/>
      <c r="D774" s="2"/>
      <c r="E774" s="2"/>
      <c r="F774" s="2"/>
      <c r="G774" s="2"/>
      <c r="H774" s="2"/>
    </row>
    <row r="775" spans="1:8">
      <c r="A775" s="2"/>
      <c r="B775" s="2"/>
      <c r="C775" s="2"/>
      <c r="D775" s="2"/>
      <c r="E775" s="2"/>
      <c r="F775" s="2"/>
      <c r="G775" s="2"/>
      <c r="H775" s="2"/>
    </row>
    <row r="776" spans="1:8">
      <c r="A776" s="2"/>
      <c r="B776" s="2"/>
      <c r="C776" s="2"/>
      <c r="D776" s="2"/>
      <c r="E776" s="2"/>
      <c r="F776" s="2"/>
      <c r="G776" s="2"/>
      <c r="H776" s="2"/>
    </row>
    <row r="777" spans="1:8">
      <c r="A777" s="2"/>
      <c r="B777" s="2"/>
      <c r="C777" s="2"/>
      <c r="D777" s="2"/>
      <c r="E777" s="2"/>
      <c r="F777" s="2"/>
      <c r="G777" s="2"/>
      <c r="H777" s="2"/>
    </row>
    <row r="778" spans="1:8">
      <c r="A778" s="2"/>
      <c r="B778" s="2"/>
      <c r="C778" s="2"/>
      <c r="D778" s="2"/>
      <c r="E778" s="2"/>
      <c r="F778" s="2"/>
      <c r="G778" s="2"/>
      <c r="H778" s="2"/>
    </row>
    <row r="779" spans="1:8">
      <c r="A779" s="2"/>
      <c r="B779" s="2"/>
      <c r="C779" s="2"/>
      <c r="D779" s="2"/>
      <c r="E779" s="2"/>
      <c r="F779" s="2"/>
      <c r="G779" s="2"/>
      <c r="H779" s="2"/>
    </row>
    <row r="780" spans="1:8">
      <c r="A780" s="2"/>
      <c r="B780" s="2"/>
      <c r="C780" s="2"/>
      <c r="D780" s="2"/>
      <c r="E780" s="2"/>
      <c r="F780" s="2"/>
      <c r="G780" s="2"/>
      <c r="H780" s="2"/>
    </row>
    <row r="781" spans="1:8">
      <c r="A781" s="2"/>
      <c r="B781" s="2"/>
      <c r="C781" s="2"/>
      <c r="D781" s="2"/>
      <c r="E781" s="2"/>
      <c r="F781" s="2"/>
      <c r="G781" s="2"/>
      <c r="H781" s="2"/>
    </row>
    <row r="782" spans="1:8">
      <c r="A782" s="2"/>
      <c r="B782" s="2"/>
      <c r="C782" s="2"/>
      <c r="D782" s="2"/>
      <c r="E782" s="2"/>
      <c r="F782" s="2"/>
      <c r="G782" s="2"/>
      <c r="H782" s="2"/>
    </row>
    <row r="783" spans="1:8">
      <c r="A783" s="2"/>
      <c r="B783" s="2"/>
      <c r="C783" s="2"/>
      <c r="D783" s="2"/>
      <c r="E783" s="2"/>
      <c r="F783" s="2"/>
      <c r="G783" s="2"/>
      <c r="H783" s="2"/>
    </row>
    <row r="784" spans="1:8">
      <c r="A784" s="2"/>
      <c r="B784" s="2"/>
      <c r="C784" s="2"/>
      <c r="D784" s="2"/>
      <c r="E784" s="2"/>
      <c r="F784" s="2"/>
      <c r="G784" s="2"/>
      <c r="H784" s="2"/>
    </row>
    <row r="785" spans="1:8">
      <c r="A785" s="2"/>
      <c r="B785" s="2"/>
      <c r="C785" s="2"/>
      <c r="D785" s="2"/>
      <c r="E785" s="2"/>
      <c r="F785" s="2"/>
      <c r="G785" s="2"/>
      <c r="H785" s="2"/>
    </row>
    <row r="786" spans="1:8">
      <c r="A786" s="2"/>
      <c r="B786" s="2"/>
      <c r="C786" s="2"/>
      <c r="D786" s="2"/>
      <c r="E786" s="2"/>
      <c r="F786" s="2"/>
      <c r="G786" s="2"/>
      <c r="H786" s="2"/>
    </row>
    <row r="787" spans="1:8">
      <c r="A787" s="2"/>
      <c r="B787" s="2"/>
      <c r="C787" s="2"/>
      <c r="D787" s="2"/>
      <c r="E787" s="2"/>
      <c r="F787" s="2"/>
      <c r="G787" s="2"/>
      <c r="H787" s="2"/>
    </row>
    <row r="788" spans="1:8">
      <c r="A788" s="2"/>
      <c r="B788" s="2"/>
      <c r="C788" s="2"/>
      <c r="D788" s="2"/>
      <c r="E788" s="2"/>
      <c r="F788" s="2"/>
      <c r="G788" s="2"/>
      <c r="H788" s="2"/>
    </row>
    <row r="789" spans="1:8">
      <c r="A789" s="2"/>
      <c r="B789" s="2"/>
      <c r="C789" s="2"/>
      <c r="D789" s="2"/>
      <c r="E789" s="2"/>
      <c r="F789" s="2"/>
      <c r="G789" s="2"/>
      <c r="H789" s="2"/>
    </row>
    <row r="790" spans="1:8">
      <c r="A790" s="2"/>
      <c r="B790" s="2"/>
      <c r="C790" s="2"/>
      <c r="D790" s="2"/>
      <c r="E790" s="2"/>
      <c r="F790" s="2"/>
      <c r="G790" s="2"/>
      <c r="H790" s="2"/>
    </row>
    <row r="791" spans="1:8">
      <c r="A791" s="2"/>
      <c r="B791" s="2"/>
      <c r="C791" s="2"/>
      <c r="D791" s="2"/>
      <c r="E791" s="2"/>
      <c r="F791" s="2"/>
      <c r="G791" s="2"/>
      <c r="H791" s="2"/>
    </row>
    <row r="792" spans="1:8">
      <c r="A792" s="2"/>
      <c r="B792" s="2"/>
      <c r="C792" s="2"/>
      <c r="D792" s="2"/>
      <c r="E792" s="2"/>
      <c r="F792" s="2"/>
      <c r="G792" s="2"/>
      <c r="H792" s="2"/>
    </row>
    <row r="793" spans="1:8">
      <c r="A793" s="2"/>
      <c r="B793" s="2"/>
      <c r="C793" s="2"/>
      <c r="D793" s="2"/>
      <c r="E793" s="2"/>
      <c r="F793" s="2"/>
      <c r="G793" s="2"/>
      <c r="H793" s="2"/>
    </row>
    <row r="794" spans="1:8">
      <c r="A794" s="2"/>
      <c r="B794" s="2"/>
      <c r="C794" s="2"/>
      <c r="D794" s="2"/>
      <c r="E794" s="2"/>
      <c r="F794" s="2"/>
      <c r="G794" s="2"/>
      <c r="H794" s="2"/>
    </row>
    <row r="795" spans="1:8">
      <c r="A795" s="2"/>
      <c r="B795" s="2"/>
      <c r="C795" s="2"/>
      <c r="D795" s="2"/>
      <c r="E795" s="2"/>
      <c r="F795" s="2"/>
      <c r="G795" s="2"/>
      <c r="H795" s="2"/>
    </row>
    <row r="796" spans="1:8">
      <c r="A796" s="2"/>
      <c r="B796" s="2"/>
      <c r="C796" s="2"/>
      <c r="D796" s="2"/>
      <c r="E796" s="2"/>
      <c r="F796" s="2"/>
      <c r="G796" s="2"/>
      <c r="H796" s="2"/>
    </row>
    <row r="797" spans="1:8">
      <c r="A797" s="2"/>
      <c r="B797" s="2"/>
      <c r="C797" s="2"/>
      <c r="D797" s="2"/>
      <c r="E797" s="2"/>
      <c r="F797" s="2"/>
      <c r="G797" s="2"/>
      <c r="H797" s="2"/>
    </row>
    <row r="798" spans="1:8">
      <c r="A798" s="2"/>
      <c r="B798" s="2"/>
      <c r="C798" s="2"/>
      <c r="D798" s="2"/>
      <c r="E798" s="2"/>
      <c r="F798" s="2"/>
      <c r="G798" s="2"/>
      <c r="H798" s="2"/>
    </row>
    <row r="799" spans="1:8">
      <c r="A799" s="2"/>
      <c r="B799" s="2"/>
      <c r="C799" s="2"/>
      <c r="D799" s="2"/>
      <c r="E799" s="2"/>
      <c r="F799" s="2"/>
      <c r="G799" s="2"/>
      <c r="H799" s="2"/>
    </row>
    <row r="800" spans="1:8">
      <c r="A800" s="2"/>
      <c r="B800" s="2"/>
      <c r="C800" s="2"/>
      <c r="D800" s="2"/>
      <c r="E800" s="2"/>
      <c r="F800" s="2"/>
      <c r="G800" s="2"/>
      <c r="H800" s="2"/>
    </row>
    <row r="801" spans="1:8">
      <c r="A801" s="2"/>
      <c r="B801" s="2"/>
      <c r="C801" s="2"/>
      <c r="D801" s="2"/>
      <c r="E801" s="2"/>
      <c r="F801" s="2"/>
      <c r="G801" s="2"/>
      <c r="H801" s="2"/>
    </row>
    <row r="802" spans="1:8">
      <c r="A802" s="2"/>
      <c r="B802" s="2"/>
      <c r="C802" s="2"/>
      <c r="D802" s="2"/>
      <c r="E802" s="2"/>
      <c r="F802" s="2"/>
      <c r="G802" s="2"/>
      <c r="H802" s="2"/>
    </row>
    <row r="803" spans="1:8">
      <c r="A803" s="2"/>
      <c r="B803" s="2"/>
      <c r="C803" s="2"/>
      <c r="D803" s="2"/>
      <c r="E803" s="2"/>
      <c r="F803" s="2"/>
      <c r="G803" s="2"/>
      <c r="H803" s="2"/>
    </row>
    <row r="804" spans="1:8">
      <c r="A804" s="2"/>
      <c r="B804" s="2"/>
      <c r="C804" s="2"/>
      <c r="D804" s="2"/>
      <c r="E804" s="2"/>
      <c r="F804" s="2"/>
      <c r="G804" s="2"/>
      <c r="H804" s="2"/>
    </row>
    <row r="805" spans="1:8">
      <c r="A805" s="2"/>
      <c r="B805" s="2"/>
      <c r="C805" s="2"/>
      <c r="D805" s="2"/>
      <c r="E805" s="2"/>
      <c r="F805" s="2"/>
      <c r="G805" s="2"/>
      <c r="H805" s="2"/>
    </row>
    <row r="806" spans="1:8">
      <c r="A806" s="2"/>
      <c r="B806" s="2"/>
      <c r="C806" s="2"/>
      <c r="D806" s="2"/>
      <c r="E806" s="2"/>
      <c r="F806" s="2"/>
      <c r="G806" s="2"/>
      <c r="H806" s="2"/>
    </row>
    <row r="807" spans="1:8">
      <c r="A807" s="2"/>
      <c r="B807" s="2"/>
      <c r="C807" s="2"/>
      <c r="D807" s="2"/>
      <c r="E807" s="2"/>
      <c r="F807" s="2"/>
      <c r="G807" s="2"/>
      <c r="H807" s="2"/>
    </row>
    <row r="808" spans="1:8">
      <c r="A808" s="2"/>
      <c r="B808" s="2"/>
      <c r="C808" s="2"/>
      <c r="D808" s="2"/>
      <c r="E808" s="2"/>
      <c r="F808" s="2"/>
      <c r="G808" s="2"/>
      <c r="H808" s="2"/>
    </row>
    <row r="809" spans="1:8">
      <c r="A809" s="2"/>
      <c r="B809" s="2"/>
      <c r="C809" s="2"/>
      <c r="D809" s="2"/>
      <c r="E809" s="2"/>
      <c r="F809" s="2"/>
      <c r="G809" s="2"/>
      <c r="H809" s="2"/>
    </row>
    <row r="810" spans="1:8">
      <c r="A810" s="2"/>
      <c r="B810" s="2"/>
      <c r="C810" s="2"/>
      <c r="D810" s="2"/>
      <c r="E810" s="2"/>
      <c r="F810" s="2"/>
      <c r="G810" s="2"/>
      <c r="H810" s="2"/>
    </row>
    <row r="811" spans="1:8">
      <c r="A811" s="2"/>
      <c r="B811" s="2"/>
      <c r="C811" s="2"/>
      <c r="D811" s="2"/>
      <c r="E811" s="2"/>
      <c r="F811" s="2"/>
      <c r="G811" s="2"/>
      <c r="H811" s="2"/>
    </row>
    <row r="812" spans="1:8">
      <c r="A812" s="2"/>
      <c r="B812" s="2"/>
      <c r="C812" s="2"/>
      <c r="D812" s="2"/>
      <c r="E812" s="2"/>
      <c r="F812" s="2"/>
      <c r="G812" s="2"/>
      <c r="H812" s="2"/>
    </row>
    <row r="813" spans="1:8">
      <c r="A813" s="2"/>
      <c r="B813" s="2"/>
      <c r="C813" s="2"/>
      <c r="D813" s="2"/>
      <c r="E813" s="2"/>
      <c r="F813" s="2"/>
      <c r="G813" s="2"/>
      <c r="H813" s="2"/>
    </row>
    <row r="814" spans="1:8">
      <c r="A814" s="2"/>
      <c r="B814" s="2"/>
      <c r="C814" s="2"/>
      <c r="D814" s="2"/>
      <c r="E814" s="2"/>
      <c r="F814" s="2"/>
      <c r="G814" s="2"/>
      <c r="H814" s="2"/>
    </row>
    <row r="815" spans="1:8">
      <c r="A815" s="2"/>
      <c r="B815" s="2"/>
      <c r="C815" s="2"/>
      <c r="D815" s="2"/>
      <c r="E815" s="2"/>
      <c r="F815" s="2"/>
      <c r="G815" s="2"/>
      <c r="H815" s="2"/>
    </row>
    <row r="816" spans="1:8">
      <c r="A816" s="2"/>
      <c r="B816" s="2"/>
      <c r="C816" s="2"/>
      <c r="D816" s="2"/>
      <c r="E816" s="2"/>
      <c r="F816" s="2"/>
      <c r="G816" s="2"/>
      <c r="H816" s="2"/>
    </row>
    <row r="817" spans="1:8">
      <c r="A817" s="2"/>
      <c r="B817" s="2"/>
      <c r="C817" s="2"/>
      <c r="D817" s="2"/>
      <c r="E817" s="2"/>
      <c r="F817" s="2"/>
      <c r="G817" s="2"/>
      <c r="H817" s="2"/>
    </row>
    <row r="818" spans="1:8">
      <c r="A818" s="2"/>
      <c r="B818" s="2"/>
      <c r="C818" s="2"/>
      <c r="D818" s="2"/>
      <c r="E818" s="2"/>
      <c r="F818" s="2"/>
      <c r="G818" s="2"/>
      <c r="H818" s="2"/>
    </row>
    <row r="819" spans="1:8">
      <c r="A819" s="2"/>
      <c r="B819" s="2"/>
      <c r="C819" s="2"/>
      <c r="D819" s="2"/>
      <c r="E819" s="2"/>
      <c r="F819" s="2"/>
      <c r="G819" s="2"/>
      <c r="H819" s="2"/>
    </row>
    <row r="820" spans="1:8">
      <c r="A820" s="2"/>
      <c r="B820" s="2"/>
      <c r="C820" s="2"/>
      <c r="D820" s="2"/>
      <c r="E820" s="2"/>
      <c r="F820" s="2"/>
      <c r="G820" s="2"/>
      <c r="H820" s="2"/>
    </row>
    <row r="821" spans="1:8">
      <c r="A821" s="2"/>
      <c r="B821" s="2"/>
      <c r="C821" s="2"/>
      <c r="D821" s="2"/>
      <c r="E821" s="2"/>
      <c r="F821" s="2"/>
      <c r="G821" s="2"/>
      <c r="H821" s="2"/>
    </row>
    <row r="822" spans="1:8">
      <c r="A822" s="2"/>
      <c r="B822" s="2"/>
      <c r="C822" s="2"/>
      <c r="D822" s="2"/>
      <c r="E822" s="2"/>
      <c r="F822" s="2"/>
      <c r="G822" s="2"/>
      <c r="H822" s="2"/>
    </row>
    <row r="823" spans="1:8">
      <c r="A823" s="2"/>
      <c r="B823" s="2"/>
      <c r="C823" s="2"/>
      <c r="D823" s="2"/>
      <c r="E823" s="2"/>
      <c r="F823" s="2"/>
      <c r="G823" s="2"/>
      <c r="H823" s="2"/>
    </row>
    <row r="824" spans="1:8">
      <c r="A824" s="2"/>
      <c r="B824" s="2"/>
      <c r="C824" s="2"/>
      <c r="D824" s="2"/>
      <c r="E824" s="2"/>
      <c r="F824" s="2"/>
      <c r="G824" s="2"/>
      <c r="H824" s="2"/>
    </row>
    <row r="825" spans="1:8">
      <c r="A825" s="2"/>
      <c r="B825" s="2"/>
      <c r="C825" s="2"/>
      <c r="D825" s="2"/>
      <c r="E825" s="2"/>
      <c r="F825" s="2"/>
      <c r="G825" s="2"/>
      <c r="H825" s="2"/>
    </row>
    <row r="826" spans="1:8">
      <c r="A826" s="2"/>
      <c r="B826" s="2"/>
      <c r="C826" s="2"/>
      <c r="D826" s="2"/>
      <c r="E826" s="2"/>
      <c r="F826" s="2"/>
      <c r="G826" s="2"/>
      <c r="H826" s="2"/>
    </row>
    <row r="827" spans="1:8">
      <c r="A827" s="2"/>
      <c r="B827" s="2"/>
      <c r="C827" s="2"/>
      <c r="D827" s="2"/>
      <c r="E827" s="2"/>
      <c r="F827" s="2"/>
      <c r="G827" s="2"/>
      <c r="H827" s="2"/>
    </row>
    <row r="828" spans="1:8">
      <c r="A828" s="2"/>
      <c r="B828" s="2"/>
      <c r="C828" s="2"/>
      <c r="D828" s="2"/>
      <c r="E828" s="2"/>
      <c r="F828" s="2"/>
      <c r="G828" s="2"/>
      <c r="H828" s="2"/>
    </row>
    <row r="829" spans="1:8">
      <c r="A829" s="2"/>
      <c r="B829" s="2"/>
      <c r="C829" s="2"/>
      <c r="D829" s="2"/>
      <c r="E829" s="2"/>
      <c r="F829" s="2"/>
      <c r="G829" s="2"/>
      <c r="H829" s="2"/>
    </row>
    <row r="830" spans="1:8">
      <c r="A830" s="2"/>
      <c r="B830" s="2"/>
      <c r="C830" s="2"/>
      <c r="D830" s="2"/>
      <c r="E830" s="2"/>
      <c r="F830" s="2"/>
      <c r="G830" s="2"/>
      <c r="H830" s="2"/>
    </row>
    <row r="831" spans="1:8">
      <c r="A831" s="2"/>
      <c r="B831" s="2"/>
      <c r="C831" s="2"/>
      <c r="D831" s="2"/>
      <c r="E831" s="2"/>
      <c r="F831" s="2"/>
      <c r="G831" s="2"/>
      <c r="H831" s="2"/>
    </row>
    <row r="832" spans="1:8">
      <c r="A832" s="2"/>
      <c r="B832" s="2"/>
      <c r="C832" s="2"/>
      <c r="D832" s="2"/>
      <c r="E832" s="2"/>
      <c r="F832" s="2"/>
      <c r="G832" s="2"/>
      <c r="H832" s="2"/>
    </row>
    <row r="833" spans="1:8">
      <c r="A833" s="2"/>
      <c r="B833" s="2"/>
      <c r="C833" s="2"/>
      <c r="D833" s="2"/>
      <c r="E833" s="2"/>
      <c r="F833" s="2"/>
      <c r="G833" s="2"/>
      <c r="H833" s="2"/>
    </row>
    <row r="834" spans="1:8">
      <c r="A834" s="2"/>
      <c r="B834" s="2"/>
      <c r="C834" s="2"/>
      <c r="D834" s="2"/>
      <c r="E834" s="2"/>
      <c r="F834" s="2"/>
      <c r="G834" s="2"/>
      <c r="H834" s="2"/>
    </row>
    <row r="835" spans="1:8">
      <c r="A835" s="2"/>
      <c r="B835" s="2"/>
      <c r="C835" s="2"/>
      <c r="D835" s="2"/>
      <c r="E835" s="2"/>
      <c r="F835" s="2"/>
      <c r="G835" s="2"/>
      <c r="H835" s="2"/>
    </row>
    <row r="836" spans="1:8">
      <c r="A836" s="2"/>
      <c r="B836" s="2"/>
      <c r="C836" s="2"/>
      <c r="D836" s="2"/>
      <c r="E836" s="2"/>
      <c r="F836" s="2"/>
      <c r="G836" s="2"/>
      <c r="H836" s="2"/>
    </row>
    <row r="837" spans="1:8">
      <c r="A837" s="2"/>
      <c r="B837" s="2"/>
      <c r="C837" s="2"/>
      <c r="D837" s="2"/>
      <c r="E837" s="2"/>
      <c r="F837" s="2"/>
      <c r="G837" s="2"/>
      <c r="H837" s="2"/>
    </row>
    <row r="838" spans="1:8">
      <c r="A838" s="2"/>
      <c r="B838" s="2"/>
      <c r="C838" s="2"/>
      <c r="D838" s="2"/>
      <c r="E838" s="2"/>
      <c r="F838" s="2"/>
      <c r="G838" s="2"/>
      <c r="H838" s="2"/>
    </row>
    <row r="839" spans="1:8">
      <c r="A839" s="2"/>
      <c r="B839" s="2"/>
      <c r="C839" s="2"/>
      <c r="D839" s="2"/>
      <c r="E839" s="2"/>
      <c r="F839" s="2"/>
      <c r="G839" s="2"/>
      <c r="H839" s="2"/>
    </row>
    <row r="840" spans="1:8">
      <c r="A840" s="2"/>
      <c r="B840" s="2"/>
      <c r="C840" s="2"/>
      <c r="D840" s="2"/>
      <c r="E840" s="2"/>
      <c r="F840" s="2"/>
      <c r="G840" s="2"/>
      <c r="H840" s="2"/>
    </row>
    <row r="841" spans="1:8">
      <c r="A841" s="2"/>
      <c r="B841" s="2"/>
      <c r="C841" s="2"/>
      <c r="D841" s="2"/>
      <c r="E841" s="2"/>
      <c r="F841" s="2"/>
      <c r="G841" s="2"/>
      <c r="H841" s="2"/>
    </row>
    <row r="842" spans="1:8">
      <c r="A842" s="2"/>
      <c r="B842" s="2"/>
      <c r="C842" s="2"/>
      <c r="D842" s="2"/>
      <c r="E842" s="2"/>
      <c r="F842" s="2"/>
      <c r="G842" s="2"/>
      <c r="H842" s="2"/>
    </row>
    <row r="843" spans="1:8">
      <c r="A843" s="2"/>
      <c r="B843" s="2"/>
      <c r="C843" s="2"/>
      <c r="D843" s="2"/>
      <c r="E843" s="2"/>
      <c r="F843" s="2"/>
      <c r="G843" s="2"/>
      <c r="H843" s="2"/>
    </row>
    <row r="844" spans="1:8">
      <c r="A844" s="2"/>
      <c r="B844" s="2"/>
      <c r="C844" s="2"/>
      <c r="D844" s="2"/>
      <c r="E844" s="2"/>
      <c r="F844" s="2"/>
      <c r="G844" s="2"/>
      <c r="H844" s="2"/>
    </row>
    <row r="845" spans="1:8">
      <c r="A845" s="2"/>
      <c r="B845" s="2"/>
      <c r="C845" s="2"/>
      <c r="D845" s="2"/>
      <c r="E845" s="2"/>
      <c r="F845" s="2"/>
      <c r="G845" s="2"/>
      <c r="H845" s="2"/>
    </row>
    <row r="846" spans="1:8">
      <c r="A846" s="2"/>
      <c r="B846" s="2"/>
      <c r="C846" s="2"/>
      <c r="D846" s="2"/>
      <c r="E846" s="2"/>
      <c r="F846" s="2"/>
      <c r="G846" s="2"/>
      <c r="H846" s="2"/>
    </row>
    <row r="847" spans="1:8">
      <c r="A847" s="2"/>
      <c r="B847" s="2"/>
      <c r="C847" s="2"/>
      <c r="D847" s="2"/>
      <c r="E847" s="2"/>
      <c r="F847" s="2"/>
      <c r="G847" s="2"/>
      <c r="H847" s="2"/>
    </row>
    <row r="848" spans="1:8">
      <c r="A848" s="2"/>
      <c r="B848" s="2"/>
      <c r="C848" s="2"/>
      <c r="D848" s="2"/>
      <c r="E848" s="2"/>
      <c r="F848" s="2"/>
      <c r="G848" s="2"/>
      <c r="H848" s="2"/>
    </row>
    <row r="849" spans="1:8">
      <c r="A849" s="2"/>
      <c r="B849" s="2"/>
      <c r="C849" s="2"/>
      <c r="D849" s="2"/>
      <c r="E849" s="2"/>
      <c r="F849" s="2"/>
      <c r="G849" s="2"/>
      <c r="H849" s="2"/>
    </row>
    <row r="850" spans="1:8">
      <c r="A850" s="2"/>
      <c r="B850" s="2"/>
      <c r="C850" s="2"/>
      <c r="D850" s="2"/>
      <c r="E850" s="2"/>
      <c r="F850" s="2"/>
      <c r="G850" s="2"/>
      <c r="H850" s="2"/>
    </row>
    <row r="851" spans="1:8">
      <c r="A851" s="2"/>
      <c r="B851" s="2"/>
      <c r="C851" s="2"/>
      <c r="D851" s="2"/>
      <c r="E851" s="2"/>
      <c r="F851" s="2"/>
      <c r="G851" s="2"/>
      <c r="H851" s="2"/>
    </row>
    <row r="852" spans="1:8">
      <c r="A852" s="2"/>
      <c r="B852" s="2"/>
      <c r="C852" s="2"/>
      <c r="D852" s="2"/>
      <c r="E852" s="2"/>
      <c r="F852" s="2"/>
      <c r="G852" s="2"/>
      <c r="H852" s="2"/>
    </row>
    <row r="853" spans="1:8">
      <c r="A853" s="2"/>
      <c r="B853" s="2"/>
      <c r="C853" s="2"/>
      <c r="D853" s="2"/>
      <c r="E853" s="2"/>
      <c r="F853" s="2"/>
      <c r="G853" s="2"/>
      <c r="H853" s="2"/>
    </row>
    <row r="854" spans="1:8">
      <c r="A854" s="2"/>
      <c r="B854" s="2"/>
      <c r="C854" s="2"/>
      <c r="D854" s="2"/>
      <c r="E854" s="2"/>
      <c r="F854" s="2"/>
      <c r="G854" s="2"/>
      <c r="H854" s="2"/>
    </row>
    <row r="855" spans="1:8">
      <c r="A855" s="2"/>
      <c r="B855" s="2"/>
      <c r="C855" s="2"/>
      <c r="D855" s="2"/>
      <c r="E855" s="2"/>
      <c r="F855" s="2"/>
      <c r="G855" s="2"/>
      <c r="H855" s="2"/>
    </row>
    <row r="856" spans="1:8">
      <c r="A856" s="2"/>
      <c r="B856" s="2"/>
      <c r="C856" s="2"/>
      <c r="D856" s="2"/>
      <c r="E856" s="2"/>
      <c r="F856" s="2"/>
      <c r="G856" s="2"/>
      <c r="H856" s="2"/>
    </row>
    <row r="857" spans="1:8">
      <c r="A857" s="2"/>
      <c r="B857" s="2"/>
      <c r="C857" s="2"/>
      <c r="D857" s="2"/>
      <c r="E857" s="2"/>
      <c r="F857" s="2"/>
      <c r="G857" s="2"/>
      <c r="H857" s="2"/>
    </row>
    <row r="858" spans="1:8">
      <c r="A858" s="2"/>
      <c r="B858" s="2"/>
      <c r="C858" s="2"/>
      <c r="D858" s="2"/>
      <c r="E858" s="2"/>
      <c r="F858" s="2"/>
      <c r="G858" s="2"/>
      <c r="H858" s="2"/>
    </row>
    <row r="859" spans="1:8">
      <c r="A859" s="2"/>
      <c r="B859" s="2"/>
      <c r="C859" s="2"/>
      <c r="D859" s="2"/>
      <c r="E859" s="2"/>
      <c r="F859" s="2"/>
      <c r="G859" s="2"/>
      <c r="H859" s="2"/>
    </row>
    <row r="860" spans="1:8">
      <c r="A860" s="2"/>
      <c r="B860" s="2"/>
      <c r="C860" s="2"/>
      <c r="D860" s="2"/>
      <c r="E860" s="2"/>
      <c r="F860" s="2"/>
      <c r="G860" s="2"/>
      <c r="H860" s="2"/>
    </row>
    <row r="861" spans="1:8">
      <c r="A861" s="2"/>
      <c r="B861" s="2"/>
      <c r="C861" s="2"/>
      <c r="D861" s="2"/>
      <c r="E861" s="2"/>
      <c r="F861" s="2"/>
      <c r="G861" s="2"/>
      <c r="H861" s="2"/>
    </row>
    <row r="862" spans="1:8">
      <c r="A862" s="2"/>
      <c r="B862" s="2"/>
      <c r="C862" s="2"/>
      <c r="D862" s="2"/>
      <c r="E862" s="2"/>
      <c r="F862" s="2"/>
      <c r="G862" s="2"/>
      <c r="H862" s="2"/>
    </row>
    <row r="863" spans="1:8">
      <c r="A863" s="2"/>
      <c r="B863" s="2"/>
      <c r="C863" s="2"/>
      <c r="D863" s="2"/>
      <c r="E863" s="2"/>
      <c r="F863" s="2"/>
      <c r="G863" s="2"/>
      <c r="H863" s="2"/>
    </row>
    <row r="864" spans="1:8">
      <c r="A864" s="2"/>
      <c r="B864" s="2"/>
      <c r="C864" s="2"/>
      <c r="D864" s="2"/>
      <c r="E864" s="2"/>
      <c r="F864" s="2"/>
      <c r="G864" s="2"/>
      <c r="H864" s="2"/>
    </row>
    <row r="865" spans="1:8">
      <c r="A865" s="2"/>
      <c r="B865" s="2"/>
      <c r="C865" s="2"/>
      <c r="D865" s="2"/>
      <c r="E865" s="2"/>
      <c r="F865" s="2"/>
      <c r="G865" s="2"/>
      <c r="H865" s="2"/>
    </row>
    <row r="866" spans="1:8">
      <c r="A866" s="2"/>
      <c r="B866" s="2"/>
      <c r="C866" s="2"/>
      <c r="D866" s="2"/>
      <c r="E866" s="2"/>
      <c r="F866" s="2"/>
      <c r="G866" s="2"/>
      <c r="H866" s="2"/>
    </row>
    <row r="867" spans="1:8">
      <c r="A867" s="2"/>
      <c r="B867" s="2"/>
      <c r="C867" s="2"/>
      <c r="D867" s="2"/>
      <c r="E867" s="2"/>
      <c r="F867" s="2"/>
      <c r="G867" s="2"/>
      <c r="H867" s="2"/>
    </row>
    <row r="868" spans="1:8">
      <c r="A868" s="2"/>
      <c r="B868" s="2"/>
      <c r="C868" s="2"/>
      <c r="D868" s="2"/>
      <c r="E868" s="2"/>
      <c r="F868" s="2"/>
      <c r="G868" s="2"/>
      <c r="H868" s="2"/>
    </row>
    <row r="869" spans="1:8">
      <c r="A869" s="2"/>
      <c r="B869" s="2"/>
      <c r="C869" s="2"/>
      <c r="D869" s="2"/>
      <c r="E869" s="2"/>
      <c r="F869" s="2"/>
      <c r="G869" s="2"/>
      <c r="H869" s="2"/>
    </row>
    <row r="870" spans="1:8">
      <c r="A870" s="2"/>
      <c r="B870" s="2"/>
      <c r="C870" s="2"/>
      <c r="D870" s="2"/>
      <c r="E870" s="2"/>
      <c r="F870" s="2"/>
      <c r="G870" s="2"/>
      <c r="H870" s="2"/>
    </row>
    <row r="871" spans="1:8">
      <c r="A871" s="2"/>
      <c r="B871" s="2"/>
      <c r="C871" s="2"/>
      <c r="D871" s="2"/>
      <c r="E871" s="2"/>
      <c r="F871" s="2"/>
      <c r="G871" s="2"/>
      <c r="H871" s="2"/>
    </row>
    <row r="872" spans="1:8">
      <c r="A872" s="2"/>
      <c r="B872" s="2"/>
      <c r="C872" s="2"/>
      <c r="D872" s="2"/>
      <c r="E872" s="2"/>
      <c r="F872" s="2"/>
      <c r="G872" s="2"/>
      <c r="H872" s="2"/>
    </row>
  </sheetData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863"/>
  <sheetViews>
    <sheetView topLeftCell="I1" workbookViewId="0">
      <selection activeCell="R3" sqref="R3"/>
    </sheetView>
  </sheetViews>
  <sheetFormatPr defaultRowHeight="12.75"/>
  <cols>
    <col min="1" max="1" width="23" customWidth="1"/>
    <col min="2" max="2" width="20.140625" bestFit="1" customWidth="1"/>
    <col min="5" max="5" width="25.28515625" bestFit="1" customWidth="1"/>
    <col min="6" max="6" width="13.42578125" bestFit="1" customWidth="1"/>
    <col min="7" max="7" width="32.28515625" bestFit="1" customWidth="1"/>
    <col min="8" max="8" width="13.42578125" bestFit="1" customWidth="1"/>
    <col min="9" max="9" width="15.85546875" style="2" bestFit="1" customWidth="1"/>
    <col min="10" max="10" width="18" style="2" bestFit="1" customWidth="1"/>
    <col min="12" max="12" width="24.5703125" style="2" bestFit="1" customWidth="1"/>
    <col min="13" max="13" width="15.42578125" style="2" bestFit="1" customWidth="1"/>
    <col min="14" max="14" width="13.5703125" bestFit="1" customWidth="1"/>
    <col min="15" max="15" width="13.42578125" bestFit="1" customWidth="1"/>
    <col min="16" max="16" width="15.85546875" bestFit="1" customWidth="1"/>
    <col min="17" max="17" width="13.42578125" customWidth="1"/>
    <col min="18" max="18" width="13.42578125" bestFit="1" customWidth="1"/>
    <col min="19" max="19" width="20.28515625" style="2" bestFit="1" customWidth="1"/>
    <col min="20" max="21" width="11.7109375" style="2" bestFit="1" customWidth="1"/>
    <col min="22" max="22" width="13.42578125" style="2" bestFit="1" customWidth="1"/>
    <col min="23" max="23" width="15.85546875" style="2" bestFit="1" customWidth="1"/>
    <col min="24" max="24" width="13.42578125" style="2" customWidth="1"/>
    <col min="26" max="26" width="20.140625" bestFit="1" customWidth="1"/>
    <col min="27" max="28" width="11.7109375" bestFit="1" customWidth="1"/>
    <col min="29" max="29" width="13.42578125" bestFit="1" customWidth="1"/>
    <col min="30" max="30" width="15.85546875" bestFit="1" customWidth="1"/>
    <col min="31" max="31" width="14.42578125" customWidth="1"/>
    <col min="32" max="32" width="13.42578125" bestFit="1" customWidth="1"/>
    <col min="33" max="33" width="20.140625" bestFit="1" customWidth="1"/>
    <col min="34" max="34" width="11.7109375" bestFit="1" customWidth="1"/>
    <col min="35" max="35" width="13.42578125" bestFit="1" customWidth="1"/>
    <col min="36" max="36" width="12" bestFit="1" customWidth="1"/>
    <col min="37" max="37" width="15.85546875" bestFit="1" customWidth="1"/>
    <col min="38" max="38" width="14.42578125" bestFit="1" customWidth="1"/>
  </cols>
  <sheetData>
    <row r="1" spans="1:38">
      <c r="C1" s="13" t="s">
        <v>1</v>
      </c>
      <c r="D1" s="13" t="s">
        <v>17</v>
      </c>
      <c r="L1" s="24" t="s">
        <v>28</v>
      </c>
      <c r="M1" s="24" t="s">
        <v>26</v>
      </c>
      <c r="N1" s="24" t="s">
        <v>27</v>
      </c>
      <c r="P1" s="22" t="s">
        <v>41</v>
      </c>
      <c r="Q1" s="17">
        <f>B4</f>
        <v>46.8641771755916</v>
      </c>
    </row>
    <row r="2" spans="1:38">
      <c r="A2" s="12" t="s">
        <v>0</v>
      </c>
      <c r="B2" s="8">
        <v>500</v>
      </c>
      <c r="C2" s="7">
        <v>0.06</v>
      </c>
      <c r="D2" s="8">
        <v>30</v>
      </c>
      <c r="L2" s="24" t="s">
        <v>22</v>
      </c>
      <c r="M2" s="9">
        <v>194500000</v>
      </c>
      <c r="N2" s="10">
        <v>7.4999999999999997E-2</v>
      </c>
      <c r="P2" s="23" t="s">
        <v>37</v>
      </c>
      <c r="Q2" s="17">
        <f t="array" ref="Q2">MMULT(TRANSPOSE(A9:A408),P9:P408)/M2</f>
        <v>23.220238301947127</v>
      </c>
    </row>
    <row r="3" spans="1:38">
      <c r="A3" s="12" t="s">
        <v>2</v>
      </c>
      <c r="B3" s="10">
        <v>7.4999999999999997E-2</v>
      </c>
      <c r="L3" s="24" t="s">
        <v>23</v>
      </c>
      <c r="M3" s="9">
        <v>36000000</v>
      </c>
      <c r="N3" s="10">
        <v>7.4999999999999997E-2</v>
      </c>
      <c r="P3" s="23" t="s">
        <v>38</v>
      </c>
      <c r="Q3" s="17">
        <f t="array" ref="Q3">MMULT(TRANSPOSE(A9:A408),W9:W408)/M3</f>
        <v>40.151702314207014</v>
      </c>
    </row>
    <row r="4" spans="1:38">
      <c r="A4" s="18" t="s">
        <v>20</v>
      </c>
      <c r="B4" s="15">
        <f t="array" ref="B4">MMULT(TRANSPOSE(A9:A408),I9:I408)/B9</f>
        <v>46.8641771755916</v>
      </c>
      <c r="L4" s="24" t="s">
        <v>24</v>
      </c>
      <c r="M4" s="9">
        <v>96500000</v>
      </c>
      <c r="N4" s="10">
        <v>7.4999999999999997E-2</v>
      </c>
      <c r="P4" s="23" t="s">
        <v>39</v>
      </c>
      <c r="Q4" s="17">
        <f t="array" ref="Q4">MMULT(TRANSPOSE(A9:A408),AD9:AD408)/M4</f>
        <v>52.898023011815241</v>
      </c>
    </row>
    <row r="5" spans="1:38">
      <c r="A5" s="16" t="s">
        <v>21</v>
      </c>
      <c r="B5" s="17">
        <f>B4/12</f>
        <v>3.9053480979659665</v>
      </c>
      <c r="L5" s="24" t="s">
        <v>25</v>
      </c>
      <c r="M5" s="9">
        <f>B9-M2-M3-M4</f>
        <v>73000000</v>
      </c>
      <c r="N5" s="10">
        <v>7.4999999999999997E-2</v>
      </c>
      <c r="P5" s="23" t="s">
        <v>40</v>
      </c>
      <c r="Q5" s="17">
        <f t="array" ref="Q5">MMULT(TRANSPOSE(A9:A408),AK9:AK408)/M5</f>
        <v>86.697687468813839</v>
      </c>
    </row>
    <row r="7" spans="1:38">
      <c r="A7" s="6"/>
      <c r="B7" s="14" t="s">
        <v>11</v>
      </c>
      <c r="C7" s="6"/>
      <c r="D7" s="6"/>
      <c r="E7" s="14" t="s">
        <v>14</v>
      </c>
      <c r="F7" s="14" t="s">
        <v>15</v>
      </c>
      <c r="G7" s="14" t="s">
        <v>13</v>
      </c>
      <c r="H7" s="6"/>
      <c r="I7" s="6"/>
      <c r="L7" s="31" t="s">
        <v>29</v>
      </c>
      <c r="M7" s="31"/>
      <c r="N7" s="31"/>
      <c r="O7" s="31"/>
      <c r="P7" s="31"/>
      <c r="Q7" s="31"/>
      <c r="S7" s="31" t="s">
        <v>31</v>
      </c>
      <c r="T7" s="31"/>
      <c r="U7" s="31"/>
      <c r="V7" s="31"/>
      <c r="W7" s="31"/>
      <c r="X7" s="31"/>
      <c r="Z7" s="31" t="s">
        <v>33</v>
      </c>
      <c r="AA7" s="31"/>
      <c r="AB7" s="31"/>
      <c r="AC7" s="31"/>
      <c r="AD7" s="31"/>
      <c r="AE7" s="31"/>
      <c r="AG7" s="31" t="s">
        <v>36</v>
      </c>
      <c r="AH7" s="31"/>
      <c r="AI7" s="31"/>
      <c r="AJ7" s="31"/>
      <c r="AK7" s="31"/>
      <c r="AL7" s="31"/>
    </row>
    <row r="8" spans="1:38">
      <c r="A8" s="13" t="s">
        <v>10</v>
      </c>
      <c r="B8" s="13" t="s">
        <v>12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19</v>
      </c>
      <c r="J8" s="13" t="s">
        <v>9</v>
      </c>
      <c r="L8" s="13" t="s">
        <v>11</v>
      </c>
      <c r="M8" s="13" t="s">
        <v>6</v>
      </c>
      <c r="N8" s="13" t="s">
        <v>7</v>
      </c>
      <c r="O8" s="13" t="s">
        <v>8</v>
      </c>
      <c r="P8" s="13" t="s">
        <v>19</v>
      </c>
      <c r="Q8" s="13" t="s">
        <v>30</v>
      </c>
      <c r="S8" s="13" t="s">
        <v>11</v>
      </c>
      <c r="T8" s="13" t="s">
        <v>6</v>
      </c>
      <c r="U8" s="13" t="s">
        <v>7</v>
      </c>
      <c r="V8" s="13" t="s">
        <v>8</v>
      </c>
      <c r="W8" s="13" t="s">
        <v>19</v>
      </c>
      <c r="X8" s="13" t="s">
        <v>32</v>
      </c>
      <c r="Z8" s="13" t="s">
        <v>11</v>
      </c>
      <c r="AA8" s="13" t="s">
        <v>6</v>
      </c>
      <c r="AB8" s="13" t="s">
        <v>7</v>
      </c>
      <c r="AC8" s="13" t="s">
        <v>8</v>
      </c>
      <c r="AD8" s="13" t="s">
        <v>19</v>
      </c>
      <c r="AE8" s="13" t="s">
        <v>34</v>
      </c>
      <c r="AG8" s="13" t="s">
        <v>11</v>
      </c>
      <c r="AH8" s="13" t="s">
        <v>6</v>
      </c>
      <c r="AI8" s="13" t="s">
        <v>7</v>
      </c>
      <c r="AJ8" s="13" t="s">
        <v>8</v>
      </c>
      <c r="AK8" s="13" t="s">
        <v>19</v>
      </c>
      <c r="AL8" s="13" t="s">
        <v>35</v>
      </c>
    </row>
    <row r="9" spans="1:38">
      <c r="A9" s="8">
        <v>1</v>
      </c>
      <c r="B9" s="9">
        <v>400000000</v>
      </c>
      <c r="C9" s="10">
        <f>IF(A9&lt;$D$2,($B$2/100)*($C$2*(A9/$D$2)),($B$2/100)*$C$2)</f>
        <v>0.01</v>
      </c>
      <c r="D9" s="11">
        <f>1-(1-C9)^(1/12)</f>
        <v>8.3717735912058888E-4</v>
      </c>
      <c r="E9" s="9">
        <f>ABS(PMT($B$3/12,$A$368,$B$9,0,0))</f>
        <v>2796858.0342111103</v>
      </c>
      <c r="F9" s="9">
        <f>B9*($B$3/12)</f>
        <v>2500000</v>
      </c>
      <c r="G9" s="9">
        <f>E9-F9</f>
        <v>296858.03421111032</v>
      </c>
      <c r="H9" s="9">
        <f>IF(B9-G9&gt;0,D9*(B9-G9),0)</f>
        <v>334622.42082312098</v>
      </c>
      <c r="I9" s="9">
        <f t="shared" ref="I9:I72" si="0">H9+G9</f>
        <v>631480.4550342313</v>
      </c>
      <c r="J9" s="9">
        <f>F9+G9+H9</f>
        <v>3131480.4550342313</v>
      </c>
      <c r="L9" s="9">
        <f>M2</f>
        <v>194500000</v>
      </c>
      <c r="M9" s="9">
        <f>L9*($N$2/12)</f>
        <v>1215625</v>
      </c>
      <c r="N9" s="9">
        <f>IF(L9&gt;0,G9,0)</f>
        <v>296858.03421111032</v>
      </c>
      <c r="O9" s="9">
        <f>IF(L9&gt;0,H9,0)</f>
        <v>334622.42082312098</v>
      </c>
      <c r="P9" s="9">
        <f>N9+O9</f>
        <v>631480.4550342313</v>
      </c>
      <c r="Q9" s="9">
        <f>IF(M9+N9+O9&lt;L9,M9+N9+O9,L9)</f>
        <v>1847105.4550342313</v>
      </c>
      <c r="R9" s="1"/>
      <c r="S9" s="9">
        <f>M3</f>
        <v>36000000</v>
      </c>
      <c r="T9" s="9">
        <f>S9*($N$3/12)</f>
        <v>224999.99999999997</v>
      </c>
      <c r="U9" s="9">
        <f t="shared" ref="U9:U72" si="1">IF(L9&gt;Q9,0,IF(U8&gt;0,IF(S9&gt;0,$G9,0),O9+N9+M9-Q9))</f>
        <v>0</v>
      </c>
      <c r="V9" s="9">
        <f t="shared" ref="V9:V72" si="2">IF(L9&gt;Q9,0,IF(S9&gt;0,$H9,0))</f>
        <v>0</v>
      </c>
      <c r="W9" s="9">
        <f>U9+V9</f>
        <v>0</v>
      </c>
      <c r="X9" s="9">
        <f t="shared" ref="X9:X72" si="3">IF(T9+U9+V9&lt;S9,T9+U9+V9,S9)</f>
        <v>224999.99999999997</v>
      </c>
      <c r="Z9" s="9">
        <f>M4</f>
        <v>96500000</v>
      </c>
      <c r="AA9" s="9">
        <f>Z9*($N$4/12)</f>
        <v>603125</v>
      </c>
      <c r="AB9" s="9">
        <f t="shared" ref="AB9:AB72" si="4">IF(S9&gt;X9,0,IF(AB8&gt;0,IF(Z9&gt;0,$G9,0),V9+U9+T9-X9))</f>
        <v>0</v>
      </c>
      <c r="AC9" s="9">
        <f t="shared" ref="AC9:AC72" si="5">IF(S9&gt;X9,0,IF(Z9&gt;0,$H9,0))</f>
        <v>0</v>
      </c>
      <c r="AD9" s="9">
        <f>AB9+AC9</f>
        <v>0</v>
      </c>
      <c r="AE9" s="9">
        <f t="shared" ref="AE9:AE72" si="6">IF(AA9+AB9+AC9&lt;Z9,AA9+AB9+AC9,Z9)</f>
        <v>603125</v>
      </c>
      <c r="AG9" s="9">
        <f>M5</f>
        <v>73000000</v>
      </c>
      <c r="AH9" s="9">
        <f>AG9*($N$5/12)</f>
        <v>456249.99999999994</v>
      </c>
      <c r="AI9" s="9">
        <f t="shared" ref="AI9:AI72" si="7">IF(Z9&gt;AE9,0,IF(AI8&gt;0,IF(AG9&gt;0,$G9,0),AC9+AB9+AA9-AE9))</f>
        <v>0</v>
      </c>
      <c r="AJ9" s="9">
        <f t="shared" ref="AJ9:AJ72" si="8">IF(Z9&gt;AE9,0,IF(AG9&gt;0,$H9,0))</f>
        <v>0</v>
      </c>
      <c r="AK9" s="9">
        <f>AI9+AJ9</f>
        <v>0</v>
      </c>
      <c r="AL9" s="9">
        <f>IF(AH9+AI9+AJ9&lt;AG9,AH9+AI9+AJ9,AG9)</f>
        <v>456249.99999999994</v>
      </c>
    </row>
    <row r="10" spans="1:38">
      <c r="A10" s="8">
        <v>2</v>
      </c>
      <c r="B10" s="9">
        <f>IF(B9-I9&gt;0,B9-I9,0)</f>
        <v>399368519.54496574</v>
      </c>
      <c r="C10" s="10">
        <f t="shared" ref="C10:C73" si="9">IF(A10&lt;$D$2,($B$2/100)*($C$2*(A10/$D$2)),($B$2/100)*$C$2)</f>
        <v>0.02</v>
      </c>
      <c r="D10" s="11">
        <f t="shared" ref="D10:D47" si="10">1-(1-C10)^(1/12)</f>
        <v>1.6821425527395739E-3</v>
      </c>
      <c r="E10" s="9">
        <f>IF(H9&gt;0,ABS(PMT($B$3/12,$A$368-A9,B10,0,0)),ABS(PMT($B$3/12,$A$368,$B$9,0,0)))</f>
        <v>2794516.5679881941</v>
      </c>
      <c r="F10" s="9">
        <f>B10*($B$3/12)</f>
        <v>2496053.2471560356</v>
      </c>
      <c r="G10" s="9">
        <f>E10-F10</f>
        <v>298463.32083215844</v>
      </c>
      <c r="H10" s="9">
        <f>IF(B10-G10&gt;0,D10*(B10-G10),0)</f>
        <v>671292.72309878934</v>
      </c>
      <c r="I10" s="9">
        <f t="shared" si="0"/>
        <v>969756.04393094778</v>
      </c>
      <c r="J10" s="9">
        <f t="shared" ref="J10:J73" si="11">F10+G10+H10</f>
        <v>3465809.2910869834</v>
      </c>
      <c r="L10" s="9">
        <f>IF(L9-P9&gt;0,L9-P9,0)</f>
        <v>193868519.54496577</v>
      </c>
      <c r="M10" s="9">
        <f>L10*($N$2/12)</f>
        <v>1211678.2471560361</v>
      </c>
      <c r="N10" s="9">
        <f t="shared" ref="N10:N73" si="12">IF(L10&gt;0,G10,0)</f>
        <v>298463.32083215844</v>
      </c>
      <c r="O10" s="9">
        <f>IF(L10&gt;0,H10,0)</f>
        <v>671292.72309878934</v>
      </c>
      <c r="P10" s="9">
        <f t="shared" ref="P10:P73" si="13">N10+O10</f>
        <v>969756.04393094778</v>
      </c>
      <c r="Q10" s="9">
        <f t="shared" ref="Q10:Q73" si="14">IF(M10+N10+O10&lt;L10,M10+N10+O10,L10)</f>
        <v>2181434.2910869839</v>
      </c>
      <c r="S10" s="9">
        <f>IF(S9-W9&gt;0,S9-W9,0)</f>
        <v>36000000</v>
      </c>
      <c r="T10" s="9">
        <f>S10*($N$3/12)</f>
        <v>224999.99999999997</v>
      </c>
      <c r="U10" s="9">
        <f t="shared" si="1"/>
        <v>0</v>
      </c>
      <c r="V10" s="9">
        <f t="shared" si="2"/>
        <v>0</v>
      </c>
      <c r="W10" s="9">
        <f t="shared" ref="W10:W73" si="15">U10+V10</f>
        <v>0</v>
      </c>
      <c r="X10" s="9">
        <f t="shared" si="3"/>
        <v>224999.99999999997</v>
      </c>
      <c r="Z10" s="9">
        <f>IF(Z9-AD9&gt;0,Z9-AD9,0)</f>
        <v>96500000</v>
      </c>
      <c r="AA10" s="9">
        <f t="shared" ref="AA10:AA73" si="16">Z10*($N$4/12)</f>
        <v>603125</v>
      </c>
      <c r="AB10" s="9">
        <f t="shared" si="4"/>
        <v>0</v>
      </c>
      <c r="AC10" s="9">
        <f t="shared" si="5"/>
        <v>0</v>
      </c>
      <c r="AD10" s="9">
        <f t="shared" ref="AD10:AD73" si="17">AB10+AC10</f>
        <v>0</v>
      </c>
      <c r="AE10" s="9">
        <f t="shared" si="6"/>
        <v>603125</v>
      </c>
      <c r="AG10" s="9">
        <f>IF(AG9-AK9&gt;0,AG9-AK9,0)</f>
        <v>73000000</v>
      </c>
      <c r="AH10" s="9">
        <f t="shared" ref="AH10:AH73" si="18">AG10*($N$5/12)</f>
        <v>456249.99999999994</v>
      </c>
      <c r="AI10" s="9">
        <f t="shared" si="7"/>
        <v>0</v>
      </c>
      <c r="AJ10" s="9">
        <f t="shared" si="8"/>
        <v>0</v>
      </c>
      <c r="AK10" s="9">
        <f t="shared" ref="AK10:AK73" si="19">AI10+AJ10</f>
        <v>0</v>
      </c>
      <c r="AL10" s="9">
        <f>IF(AH10+AI10+AJ10&lt;AG10,AH10+AI10+AJ10,AG10)</f>
        <v>456249.99999999994</v>
      </c>
    </row>
    <row r="11" spans="1:38">
      <c r="A11" s="8">
        <v>3</v>
      </c>
      <c r="B11" s="9">
        <f>IF(B10-I10&gt;0,B10-I10,0)</f>
        <v>398398763.5010348</v>
      </c>
      <c r="C11" s="10">
        <f t="shared" si="9"/>
        <v>0.03</v>
      </c>
      <c r="D11" s="11">
        <f t="shared" si="10"/>
        <v>2.5350486138366879E-3</v>
      </c>
      <c r="E11" s="9">
        <f t="shared" ref="E11:E74" si="20">IF(H10&gt;0,ABS(PMT($B$3/12,$A$368-A10,B11,0,0)),ABS(PMT($B$3/12,$A$368,$B$9,0,0)))</f>
        <v>2789815.7927548452</v>
      </c>
      <c r="F11" s="9">
        <f t="shared" ref="F11:F74" si="21">B11*($B$3/12)</f>
        <v>2489992.2718814672</v>
      </c>
      <c r="G11" s="9">
        <f t="shared" ref="G11:G74" si="22">E11-F11</f>
        <v>299823.52087337803</v>
      </c>
      <c r="H11" s="9">
        <f t="shared" ref="H11:H73" si="23">IF(B11-G11&gt;0,D11*(B11-G11),0)</f>
        <v>1009200.165966563</v>
      </c>
      <c r="I11" s="9">
        <f t="shared" si="0"/>
        <v>1309023.686839941</v>
      </c>
      <c r="J11" s="9">
        <f t="shared" si="11"/>
        <v>3799015.9587214082</v>
      </c>
      <c r="L11" s="9">
        <f>IF(L10-P10&gt;0,L10-P10,0)</f>
        <v>192898763.50103483</v>
      </c>
      <c r="M11" s="9">
        <f t="shared" ref="M11:M74" si="24">L11*($N$2/12)</f>
        <v>1205617.2718814677</v>
      </c>
      <c r="N11" s="9">
        <f t="shared" si="12"/>
        <v>299823.52087337803</v>
      </c>
      <c r="O11" s="9">
        <f t="shared" ref="O11:O74" si="25">IF(L11&gt;0,H11,0)</f>
        <v>1009200.165966563</v>
      </c>
      <c r="P11" s="9">
        <f t="shared" si="13"/>
        <v>1309023.686839941</v>
      </c>
      <c r="Q11" s="9">
        <f t="shared" si="14"/>
        <v>2514640.9587214086</v>
      </c>
      <c r="S11" s="9">
        <f t="shared" ref="S11:S74" si="26">IF(S10-W10&gt;0,S10-W10,0)</f>
        <v>36000000</v>
      </c>
      <c r="T11" s="9">
        <f t="shared" ref="T11:T74" si="27">S11*($N$3/12)</f>
        <v>224999.99999999997</v>
      </c>
      <c r="U11" s="9">
        <f t="shared" si="1"/>
        <v>0</v>
      </c>
      <c r="V11" s="9">
        <f t="shared" si="2"/>
        <v>0</v>
      </c>
      <c r="W11" s="9">
        <f t="shared" si="15"/>
        <v>0</v>
      </c>
      <c r="X11" s="9">
        <f t="shared" si="3"/>
        <v>224999.99999999997</v>
      </c>
      <c r="Z11" s="9">
        <f t="shared" ref="Z11:Z74" si="28">IF(Z10-AD10&gt;0,Z10-AD10,0)</f>
        <v>96500000</v>
      </c>
      <c r="AA11" s="9">
        <f t="shared" si="16"/>
        <v>603125</v>
      </c>
      <c r="AB11" s="9">
        <f t="shared" si="4"/>
        <v>0</v>
      </c>
      <c r="AC11" s="9">
        <f t="shared" si="5"/>
        <v>0</v>
      </c>
      <c r="AD11" s="9">
        <f t="shared" si="17"/>
        <v>0</v>
      </c>
      <c r="AE11" s="9">
        <f t="shared" si="6"/>
        <v>603125</v>
      </c>
      <c r="AG11" s="9">
        <f t="shared" ref="AG11:AG74" si="29">IF(AG10-AK10&gt;0,AG10-AK10,0)</f>
        <v>73000000</v>
      </c>
      <c r="AH11" s="9">
        <f t="shared" si="18"/>
        <v>456249.99999999994</v>
      </c>
      <c r="AI11" s="9">
        <f t="shared" si="7"/>
        <v>0</v>
      </c>
      <c r="AJ11" s="9">
        <f t="shared" si="8"/>
        <v>0</v>
      </c>
      <c r="AK11" s="9">
        <f t="shared" si="19"/>
        <v>0</v>
      </c>
      <c r="AL11" s="9">
        <f t="shared" ref="AL11:AL74" si="30">IF(AH11+AI11+AJ11&lt;AG11,AH11+AI11+AJ11,AG11)</f>
        <v>456249.99999999994</v>
      </c>
    </row>
    <row r="12" spans="1:38">
      <c r="A12" s="8">
        <v>4</v>
      </c>
      <c r="B12" s="9">
        <f t="shared" ref="B12:B75" si="31">IF(B11-I11&gt;0,B11-I11,0)</f>
        <v>397089739.81419486</v>
      </c>
      <c r="C12" s="10">
        <f t="shared" si="9"/>
        <v>0.04</v>
      </c>
      <c r="D12" s="11">
        <f t="shared" si="10"/>
        <v>3.3960531989175591E-3</v>
      </c>
      <c r="E12" s="9">
        <f t="shared" si="20"/>
        <v>2782743.4740965622</v>
      </c>
      <c r="F12" s="9">
        <f t="shared" si="21"/>
        <v>2481810.8738387176</v>
      </c>
      <c r="G12" s="9">
        <f t="shared" si="22"/>
        <v>300932.60025784466</v>
      </c>
      <c r="H12" s="9">
        <f t="shared" si="23"/>
        <v>1347515.8980335733</v>
      </c>
      <c r="I12" s="9">
        <f t="shared" si="0"/>
        <v>1648448.498291418</v>
      </c>
      <c r="J12" s="9">
        <f t="shared" si="11"/>
        <v>4130259.3721301355</v>
      </c>
      <c r="L12" s="9">
        <f t="shared" ref="L12:L74" si="32">IF(L11-P11&gt;0,L11-P11,0)</f>
        <v>191589739.81419489</v>
      </c>
      <c r="M12" s="9">
        <f t="shared" si="24"/>
        <v>1197435.873838718</v>
      </c>
      <c r="N12" s="9">
        <f t="shared" si="12"/>
        <v>300932.60025784466</v>
      </c>
      <c r="O12" s="9">
        <f t="shared" si="25"/>
        <v>1347515.8980335733</v>
      </c>
      <c r="P12" s="9">
        <f t="shared" si="13"/>
        <v>1648448.498291418</v>
      </c>
      <c r="Q12" s="9">
        <f t="shared" si="14"/>
        <v>2845884.372130136</v>
      </c>
      <c r="S12" s="9">
        <f t="shared" si="26"/>
        <v>36000000</v>
      </c>
      <c r="T12" s="9">
        <f t="shared" si="27"/>
        <v>224999.99999999997</v>
      </c>
      <c r="U12" s="9">
        <f t="shared" si="1"/>
        <v>0</v>
      </c>
      <c r="V12" s="9">
        <f t="shared" si="2"/>
        <v>0</v>
      </c>
      <c r="W12" s="9">
        <f t="shared" si="15"/>
        <v>0</v>
      </c>
      <c r="X12" s="9">
        <f t="shared" si="3"/>
        <v>224999.99999999997</v>
      </c>
      <c r="Z12" s="9">
        <f t="shared" si="28"/>
        <v>96500000</v>
      </c>
      <c r="AA12" s="9">
        <f t="shared" si="16"/>
        <v>603125</v>
      </c>
      <c r="AB12" s="9">
        <f t="shared" si="4"/>
        <v>0</v>
      </c>
      <c r="AC12" s="9">
        <f t="shared" si="5"/>
        <v>0</v>
      </c>
      <c r="AD12" s="9">
        <f t="shared" si="17"/>
        <v>0</v>
      </c>
      <c r="AE12" s="9">
        <f t="shared" si="6"/>
        <v>603125</v>
      </c>
      <c r="AG12" s="9">
        <f t="shared" si="29"/>
        <v>73000000</v>
      </c>
      <c r="AH12" s="9">
        <f t="shared" si="18"/>
        <v>456249.99999999994</v>
      </c>
      <c r="AI12" s="9">
        <f t="shared" si="7"/>
        <v>0</v>
      </c>
      <c r="AJ12" s="9">
        <f t="shared" si="8"/>
        <v>0</v>
      </c>
      <c r="AK12" s="9">
        <f t="shared" si="19"/>
        <v>0</v>
      </c>
      <c r="AL12" s="9">
        <f t="shared" si="30"/>
        <v>456249.99999999994</v>
      </c>
    </row>
    <row r="13" spans="1:38">
      <c r="A13" s="8">
        <v>5</v>
      </c>
      <c r="B13" s="9">
        <f t="shared" si="31"/>
        <v>395441291.31590343</v>
      </c>
      <c r="C13" s="10">
        <f t="shared" si="9"/>
        <v>4.9999999999999989E-2</v>
      </c>
      <c r="D13" s="11">
        <f t="shared" si="10"/>
        <v>4.2653187775606449E-3</v>
      </c>
      <c r="E13" s="9">
        <f t="shared" si="20"/>
        <v>2773293.1292195898</v>
      </c>
      <c r="F13" s="9">
        <f t="shared" si="21"/>
        <v>2471508.070724396</v>
      </c>
      <c r="G13" s="9">
        <f t="shared" si="22"/>
        <v>301785.05849519372</v>
      </c>
      <c r="H13" s="9">
        <f t="shared" si="23"/>
        <v>1685395.9557957654</v>
      </c>
      <c r="I13" s="9">
        <f t="shared" si="0"/>
        <v>1987181.0142909591</v>
      </c>
      <c r="J13" s="9">
        <f t="shared" si="11"/>
        <v>4458689.0850153547</v>
      </c>
      <c r="L13" s="9">
        <f t="shared" si="32"/>
        <v>189941291.31590348</v>
      </c>
      <c r="M13" s="9">
        <f t="shared" si="24"/>
        <v>1187133.0707243967</v>
      </c>
      <c r="N13" s="9">
        <f t="shared" si="12"/>
        <v>301785.05849519372</v>
      </c>
      <c r="O13" s="9">
        <f t="shared" si="25"/>
        <v>1685395.9557957654</v>
      </c>
      <c r="P13" s="9">
        <f t="shared" si="13"/>
        <v>1987181.0142909591</v>
      </c>
      <c r="Q13" s="9">
        <f t="shared" si="14"/>
        <v>3174314.0850153556</v>
      </c>
      <c r="S13" s="9">
        <f t="shared" si="26"/>
        <v>36000000</v>
      </c>
      <c r="T13" s="9">
        <f t="shared" si="27"/>
        <v>224999.99999999997</v>
      </c>
      <c r="U13" s="9">
        <f t="shared" si="1"/>
        <v>0</v>
      </c>
      <c r="V13" s="9">
        <f t="shared" si="2"/>
        <v>0</v>
      </c>
      <c r="W13" s="9">
        <f t="shared" si="15"/>
        <v>0</v>
      </c>
      <c r="X13" s="9">
        <f t="shared" si="3"/>
        <v>224999.99999999997</v>
      </c>
      <c r="Z13" s="9">
        <f t="shared" si="28"/>
        <v>96500000</v>
      </c>
      <c r="AA13" s="9">
        <f t="shared" si="16"/>
        <v>603125</v>
      </c>
      <c r="AB13" s="9">
        <f t="shared" si="4"/>
        <v>0</v>
      </c>
      <c r="AC13" s="9">
        <f t="shared" si="5"/>
        <v>0</v>
      </c>
      <c r="AD13" s="9">
        <f t="shared" si="17"/>
        <v>0</v>
      </c>
      <c r="AE13" s="9">
        <f t="shared" si="6"/>
        <v>603125</v>
      </c>
      <c r="AG13" s="9">
        <f t="shared" si="29"/>
        <v>73000000</v>
      </c>
      <c r="AH13" s="9">
        <f t="shared" si="18"/>
        <v>456249.99999999994</v>
      </c>
      <c r="AI13" s="9">
        <f t="shared" si="7"/>
        <v>0</v>
      </c>
      <c r="AJ13" s="9">
        <f t="shared" si="8"/>
        <v>0</v>
      </c>
      <c r="AK13" s="9">
        <f t="shared" si="19"/>
        <v>0</v>
      </c>
      <c r="AL13" s="9">
        <f t="shared" si="30"/>
        <v>456249.99999999994</v>
      </c>
    </row>
    <row r="14" spans="1:38">
      <c r="A14" s="8">
        <v>6</v>
      </c>
      <c r="B14" s="9">
        <f t="shared" si="31"/>
        <v>393454110.30161244</v>
      </c>
      <c r="C14" s="10">
        <f t="shared" si="9"/>
        <v>0.06</v>
      </c>
      <c r="D14" s="11">
        <f t="shared" si="10"/>
        <v>5.1430128318229462E-3</v>
      </c>
      <c r="E14" s="9">
        <f t="shared" si="20"/>
        <v>2761464.1499598492</v>
      </c>
      <c r="F14" s="9">
        <f t="shared" si="21"/>
        <v>2459088.1893850775</v>
      </c>
      <c r="G14" s="9">
        <f t="shared" si="22"/>
        <v>302375.96057477174</v>
      </c>
      <c r="H14" s="9">
        <f t="shared" si="23"/>
        <v>2021984.4145694028</v>
      </c>
      <c r="I14" s="9">
        <f t="shared" si="0"/>
        <v>2324360.3751441743</v>
      </c>
      <c r="J14" s="9">
        <f t="shared" si="11"/>
        <v>4783448.5645292522</v>
      </c>
      <c r="L14" s="9">
        <f t="shared" si="32"/>
        <v>187954110.30161253</v>
      </c>
      <c r="M14" s="9">
        <f t="shared" si="24"/>
        <v>1174713.1893850781</v>
      </c>
      <c r="N14" s="9">
        <f t="shared" si="12"/>
        <v>302375.96057477174</v>
      </c>
      <c r="O14" s="9">
        <f t="shared" si="25"/>
        <v>2021984.4145694028</v>
      </c>
      <c r="P14" s="9">
        <f t="shared" si="13"/>
        <v>2324360.3751441743</v>
      </c>
      <c r="Q14" s="9">
        <f t="shared" si="14"/>
        <v>3499073.5645292527</v>
      </c>
      <c r="S14" s="9">
        <f t="shared" si="26"/>
        <v>36000000</v>
      </c>
      <c r="T14" s="9">
        <f t="shared" si="27"/>
        <v>224999.99999999997</v>
      </c>
      <c r="U14" s="9">
        <f t="shared" si="1"/>
        <v>0</v>
      </c>
      <c r="V14" s="9">
        <f t="shared" si="2"/>
        <v>0</v>
      </c>
      <c r="W14" s="9">
        <f t="shared" si="15"/>
        <v>0</v>
      </c>
      <c r="X14" s="9">
        <f t="shared" si="3"/>
        <v>224999.99999999997</v>
      </c>
      <c r="Z14" s="9">
        <f t="shared" si="28"/>
        <v>96500000</v>
      </c>
      <c r="AA14" s="9">
        <f t="shared" si="16"/>
        <v>603125</v>
      </c>
      <c r="AB14" s="9">
        <f t="shared" si="4"/>
        <v>0</v>
      </c>
      <c r="AC14" s="9">
        <f t="shared" si="5"/>
        <v>0</v>
      </c>
      <c r="AD14" s="9">
        <f t="shared" si="17"/>
        <v>0</v>
      </c>
      <c r="AE14" s="9">
        <f t="shared" si="6"/>
        <v>603125</v>
      </c>
      <c r="AG14" s="9">
        <f t="shared" si="29"/>
        <v>73000000</v>
      </c>
      <c r="AH14" s="9">
        <f t="shared" si="18"/>
        <v>456249.99999999994</v>
      </c>
      <c r="AI14" s="9">
        <f t="shared" si="7"/>
        <v>0</v>
      </c>
      <c r="AJ14" s="9">
        <f t="shared" si="8"/>
        <v>0</v>
      </c>
      <c r="AK14" s="9">
        <f t="shared" si="19"/>
        <v>0</v>
      </c>
      <c r="AL14" s="9">
        <f t="shared" si="30"/>
        <v>456249.99999999994</v>
      </c>
    </row>
    <row r="15" spans="1:38">
      <c r="A15" s="8">
        <v>7</v>
      </c>
      <c r="B15" s="9">
        <f t="shared" si="31"/>
        <v>391129749.92646825</v>
      </c>
      <c r="C15" s="10">
        <f t="shared" si="9"/>
        <v>7.0000000000000007E-2</v>
      </c>
      <c r="D15" s="11">
        <f t="shared" si="10"/>
        <v>6.0293080661268927E-3</v>
      </c>
      <c r="E15" s="9">
        <f t="shared" si="20"/>
        <v>2747261.9044019869</v>
      </c>
      <c r="F15" s="9">
        <f t="shared" si="21"/>
        <v>2444560.9370404263</v>
      </c>
      <c r="G15" s="9">
        <f t="shared" si="22"/>
        <v>302700.96736156056</v>
      </c>
      <c r="H15" s="9">
        <f t="shared" si="23"/>
        <v>2356416.6787497117</v>
      </c>
      <c r="I15" s="9">
        <f t="shared" si="0"/>
        <v>2659117.6461112723</v>
      </c>
      <c r="J15" s="9">
        <f t="shared" si="11"/>
        <v>5103678.5831516981</v>
      </c>
      <c r="L15" s="9">
        <f t="shared" si="32"/>
        <v>185629749.92646834</v>
      </c>
      <c r="M15" s="9">
        <f t="shared" si="24"/>
        <v>1160185.937040427</v>
      </c>
      <c r="N15" s="9">
        <f t="shared" si="12"/>
        <v>302700.96736156056</v>
      </c>
      <c r="O15" s="9">
        <f t="shared" si="25"/>
        <v>2356416.6787497117</v>
      </c>
      <c r="P15" s="9">
        <f t="shared" si="13"/>
        <v>2659117.6461112723</v>
      </c>
      <c r="Q15" s="9">
        <f t="shared" si="14"/>
        <v>3819303.583151699</v>
      </c>
      <c r="S15" s="9">
        <f t="shared" si="26"/>
        <v>36000000</v>
      </c>
      <c r="T15" s="9">
        <f t="shared" si="27"/>
        <v>224999.99999999997</v>
      </c>
      <c r="U15" s="9">
        <f t="shared" si="1"/>
        <v>0</v>
      </c>
      <c r="V15" s="9">
        <f t="shared" si="2"/>
        <v>0</v>
      </c>
      <c r="W15" s="9">
        <f t="shared" si="15"/>
        <v>0</v>
      </c>
      <c r="X15" s="9">
        <f t="shared" si="3"/>
        <v>224999.99999999997</v>
      </c>
      <c r="Z15" s="9">
        <f t="shared" si="28"/>
        <v>96500000</v>
      </c>
      <c r="AA15" s="9">
        <f t="shared" si="16"/>
        <v>603125</v>
      </c>
      <c r="AB15" s="9">
        <f t="shared" si="4"/>
        <v>0</v>
      </c>
      <c r="AC15" s="9">
        <f t="shared" si="5"/>
        <v>0</v>
      </c>
      <c r="AD15" s="9">
        <f t="shared" si="17"/>
        <v>0</v>
      </c>
      <c r="AE15" s="9">
        <f t="shared" si="6"/>
        <v>603125</v>
      </c>
      <c r="AG15" s="9">
        <f t="shared" si="29"/>
        <v>73000000</v>
      </c>
      <c r="AH15" s="9">
        <f t="shared" si="18"/>
        <v>456249.99999999994</v>
      </c>
      <c r="AI15" s="9">
        <f t="shared" si="7"/>
        <v>0</v>
      </c>
      <c r="AJ15" s="9">
        <f t="shared" si="8"/>
        <v>0</v>
      </c>
      <c r="AK15" s="9">
        <f t="shared" si="19"/>
        <v>0</v>
      </c>
      <c r="AL15" s="9">
        <f t="shared" si="30"/>
        <v>456249.99999999994</v>
      </c>
    </row>
    <row r="16" spans="1:38">
      <c r="A16" s="8">
        <v>8</v>
      </c>
      <c r="B16" s="9">
        <f t="shared" si="31"/>
        <v>388470632.280357</v>
      </c>
      <c r="C16" s="10">
        <f t="shared" si="9"/>
        <v>0.08</v>
      </c>
      <c r="D16" s="11">
        <f t="shared" si="10"/>
        <v>6.9243826282994192E-3</v>
      </c>
      <c r="E16" s="9">
        <f t="shared" si="20"/>
        <v>2730697.816042013</v>
      </c>
      <c r="F16" s="9">
        <f t="shared" si="21"/>
        <v>2427941.451752231</v>
      </c>
      <c r="G16" s="9">
        <f t="shared" si="22"/>
        <v>302756.36428978201</v>
      </c>
      <c r="H16" s="9">
        <f t="shared" si="23"/>
        <v>2687822.8968571005</v>
      </c>
      <c r="I16" s="9">
        <f t="shared" si="0"/>
        <v>2990579.2611468825</v>
      </c>
      <c r="J16" s="9">
        <f t="shared" si="11"/>
        <v>5418520.7128991131</v>
      </c>
      <c r="L16" s="9">
        <f t="shared" si="32"/>
        <v>182970632.28035706</v>
      </c>
      <c r="M16" s="9">
        <f t="shared" si="24"/>
        <v>1143566.4517522315</v>
      </c>
      <c r="N16" s="9">
        <f t="shared" si="12"/>
        <v>302756.36428978201</v>
      </c>
      <c r="O16" s="9">
        <f t="shared" si="25"/>
        <v>2687822.8968571005</v>
      </c>
      <c r="P16" s="9">
        <f t="shared" si="13"/>
        <v>2990579.2611468825</v>
      </c>
      <c r="Q16" s="9">
        <f t="shared" si="14"/>
        <v>4134145.712899114</v>
      </c>
      <c r="S16" s="9">
        <f t="shared" si="26"/>
        <v>36000000</v>
      </c>
      <c r="T16" s="9">
        <f t="shared" si="27"/>
        <v>224999.99999999997</v>
      </c>
      <c r="U16" s="9">
        <f t="shared" si="1"/>
        <v>0</v>
      </c>
      <c r="V16" s="9">
        <f t="shared" si="2"/>
        <v>0</v>
      </c>
      <c r="W16" s="9">
        <f t="shared" si="15"/>
        <v>0</v>
      </c>
      <c r="X16" s="9">
        <f t="shared" si="3"/>
        <v>224999.99999999997</v>
      </c>
      <c r="Z16" s="9">
        <f t="shared" si="28"/>
        <v>96500000</v>
      </c>
      <c r="AA16" s="9">
        <f t="shared" si="16"/>
        <v>603125</v>
      </c>
      <c r="AB16" s="9">
        <f t="shared" si="4"/>
        <v>0</v>
      </c>
      <c r="AC16" s="9">
        <f t="shared" si="5"/>
        <v>0</v>
      </c>
      <c r="AD16" s="9">
        <f t="shared" si="17"/>
        <v>0</v>
      </c>
      <c r="AE16" s="9">
        <f t="shared" si="6"/>
        <v>603125</v>
      </c>
      <c r="AG16" s="9">
        <f t="shared" si="29"/>
        <v>73000000</v>
      </c>
      <c r="AH16" s="9">
        <f t="shared" si="18"/>
        <v>456249.99999999994</v>
      </c>
      <c r="AI16" s="9">
        <f t="shared" si="7"/>
        <v>0</v>
      </c>
      <c r="AJ16" s="9">
        <f t="shared" si="8"/>
        <v>0</v>
      </c>
      <c r="AK16" s="9">
        <f t="shared" si="19"/>
        <v>0</v>
      </c>
      <c r="AL16" s="9">
        <f t="shared" si="30"/>
        <v>456249.99999999994</v>
      </c>
    </row>
    <row r="17" spans="1:38">
      <c r="A17" s="8">
        <v>9</v>
      </c>
      <c r="B17" s="9">
        <f t="shared" si="31"/>
        <v>385480053.0192101</v>
      </c>
      <c r="C17" s="10">
        <f t="shared" si="9"/>
        <v>0.09</v>
      </c>
      <c r="D17" s="11">
        <f t="shared" si="10"/>
        <v>7.8284203424832111E-3</v>
      </c>
      <c r="E17" s="9">
        <f t="shared" si="20"/>
        <v>2711789.4195214766</v>
      </c>
      <c r="F17" s="9">
        <f t="shared" si="21"/>
        <v>2409250.3313700631</v>
      </c>
      <c r="G17" s="9">
        <f t="shared" si="22"/>
        <v>302539.08815141348</v>
      </c>
      <c r="H17" s="9">
        <f t="shared" si="23"/>
        <v>3015331.4855250102</v>
      </c>
      <c r="I17" s="9">
        <f t="shared" si="0"/>
        <v>3317870.5736764236</v>
      </c>
      <c r="J17" s="9">
        <f t="shared" si="11"/>
        <v>5727120.9050464872</v>
      </c>
      <c r="L17" s="9">
        <f t="shared" si="32"/>
        <v>179980053.01921019</v>
      </c>
      <c r="M17" s="9">
        <f t="shared" si="24"/>
        <v>1124875.3313700636</v>
      </c>
      <c r="N17" s="9">
        <f t="shared" si="12"/>
        <v>302539.08815141348</v>
      </c>
      <c r="O17" s="9">
        <f t="shared" si="25"/>
        <v>3015331.4855250102</v>
      </c>
      <c r="P17" s="9">
        <f t="shared" si="13"/>
        <v>3317870.5736764236</v>
      </c>
      <c r="Q17" s="9">
        <f t="shared" si="14"/>
        <v>4442745.9050464872</v>
      </c>
      <c r="S17" s="9">
        <f t="shared" si="26"/>
        <v>36000000</v>
      </c>
      <c r="T17" s="9">
        <f t="shared" si="27"/>
        <v>224999.99999999997</v>
      </c>
      <c r="U17" s="9">
        <f t="shared" si="1"/>
        <v>0</v>
      </c>
      <c r="V17" s="9">
        <f t="shared" si="2"/>
        <v>0</v>
      </c>
      <c r="W17" s="9">
        <f t="shared" si="15"/>
        <v>0</v>
      </c>
      <c r="X17" s="9">
        <f t="shared" si="3"/>
        <v>224999.99999999997</v>
      </c>
      <c r="Z17" s="9">
        <f t="shared" si="28"/>
        <v>96500000</v>
      </c>
      <c r="AA17" s="9">
        <f t="shared" si="16"/>
        <v>603125</v>
      </c>
      <c r="AB17" s="9">
        <f t="shared" si="4"/>
        <v>0</v>
      </c>
      <c r="AC17" s="9">
        <f t="shared" si="5"/>
        <v>0</v>
      </c>
      <c r="AD17" s="9">
        <f t="shared" si="17"/>
        <v>0</v>
      </c>
      <c r="AE17" s="9">
        <f t="shared" si="6"/>
        <v>603125</v>
      </c>
      <c r="AG17" s="9">
        <f t="shared" si="29"/>
        <v>73000000</v>
      </c>
      <c r="AH17" s="9">
        <f t="shared" si="18"/>
        <v>456249.99999999994</v>
      </c>
      <c r="AI17" s="9">
        <f t="shared" si="7"/>
        <v>0</v>
      </c>
      <c r="AJ17" s="9">
        <f t="shared" si="8"/>
        <v>0</v>
      </c>
      <c r="AK17" s="9">
        <f t="shared" si="19"/>
        <v>0</v>
      </c>
      <c r="AL17" s="9">
        <f t="shared" si="30"/>
        <v>456249.99999999994</v>
      </c>
    </row>
    <row r="18" spans="1:38">
      <c r="A18" s="8">
        <v>10</v>
      </c>
      <c r="B18" s="9">
        <f t="shared" si="31"/>
        <v>382162182.44553369</v>
      </c>
      <c r="C18" s="10">
        <f t="shared" si="9"/>
        <v>9.9999999999999978E-2</v>
      </c>
      <c r="D18" s="11">
        <f t="shared" si="10"/>
        <v>8.7416109546967213E-3</v>
      </c>
      <c r="E18" s="9">
        <f t="shared" si="20"/>
        <v>2690560.3920651642</v>
      </c>
      <c r="F18" s="9">
        <f t="shared" si="21"/>
        <v>2388513.6402845853</v>
      </c>
      <c r="G18" s="9">
        <f t="shared" si="22"/>
        <v>302046.75178057887</v>
      </c>
      <c r="H18" s="9">
        <f t="shared" si="23"/>
        <v>3338072.7453424889</v>
      </c>
      <c r="I18" s="9">
        <f t="shared" si="0"/>
        <v>3640119.4971230677</v>
      </c>
      <c r="J18" s="9">
        <f t="shared" si="11"/>
        <v>6028633.137407653</v>
      </c>
      <c r="L18" s="9">
        <f t="shared" si="32"/>
        <v>176662182.44553375</v>
      </c>
      <c r="M18" s="9">
        <f t="shared" si="24"/>
        <v>1104138.6402845858</v>
      </c>
      <c r="N18" s="9">
        <f t="shared" si="12"/>
        <v>302046.75178057887</v>
      </c>
      <c r="O18" s="9">
        <f t="shared" si="25"/>
        <v>3338072.7453424889</v>
      </c>
      <c r="P18" s="9">
        <f t="shared" si="13"/>
        <v>3640119.4971230677</v>
      </c>
      <c r="Q18" s="9">
        <f t="shared" si="14"/>
        <v>4744258.137407653</v>
      </c>
      <c r="S18" s="9">
        <f t="shared" si="26"/>
        <v>36000000</v>
      </c>
      <c r="T18" s="9">
        <f t="shared" si="27"/>
        <v>224999.99999999997</v>
      </c>
      <c r="U18" s="9">
        <f t="shared" si="1"/>
        <v>0</v>
      </c>
      <c r="V18" s="9">
        <f t="shared" si="2"/>
        <v>0</v>
      </c>
      <c r="W18" s="9">
        <f t="shared" si="15"/>
        <v>0</v>
      </c>
      <c r="X18" s="9">
        <f t="shared" si="3"/>
        <v>224999.99999999997</v>
      </c>
      <c r="Z18" s="9">
        <f t="shared" si="28"/>
        <v>96500000</v>
      </c>
      <c r="AA18" s="9">
        <f t="shared" si="16"/>
        <v>603125</v>
      </c>
      <c r="AB18" s="9">
        <f t="shared" si="4"/>
        <v>0</v>
      </c>
      <c r="AC18" s="9">
        <f t="shared" si="5"/>
        <v>0</v>
      </c>
      <c r="AD18" s="9">
        <f t="shared" si="17"/>
        <v>0</v>
      </c>
      <c r="AE18" s="9">
        <f t="shared" si="6"/>
        <v>603125</v>
      </c>
      <c r="AG18" s="9">
        <f t="shared" si="29"/>
        <v>73000000</v>
      </c>
      <c r="AH18" s="9">
        <f t="shared" si="18"/>
        <v>456249.99999999994</v>
      </c>
      <c r="AI18" s="9">
        <f t="shared" si="7"/>
        <v>0</v>
      </c>
      <c r="AJ18" s="9">
        <f t="shared" si="8"/>
        <v>0</v>
      </c>
      <c r="AK18" s="9">
        <f t="shared" si="19"/>
        <v>0</v>
      </c>
      <c r="AL18" s="9">
        <f t="shared" si="30"/>
        <v>456249.99999999994</v>
      </c>
    </row>
    <row r="19" spans="1:38">
      <c r="A19" s="8">
        <v>11</v>
      </c>
      <c r="B19" s="9">
        <f t="shared" si="31"/>
        <v>378522062.94841063</v>
      </c>
      <c r="C19" s="10">
        <f t="shared" si="9"/>
        <v>0.10999999999999999</v>
      </c>
      <c r="D19" s="11">
        <f t="shared" si="10"/>
        <v>9.6641503918789562E-3</v>
      </c>
      <c r="E19" s="9">
        <f t="shared" si="20"/>
        <v>2667040.5598676135</v>
      </c>
      <c r="F19" s="9">
        <f t="shared" si="21"/>
        <v>2365762.8934275662</v>
      </c>
      <c r="G19" s="9">
        <f t="shared" si="22"/>
        <v>301277.66644004732</v>
      </c>
      <c r="H19" s="9">
        <f t="shared" si="23"/>
        <v>3655182.5502995225</v>
      </c>
      <c r="I19" s="9">
        <f t="shared" si="0"/>
        <v>3956460.2167395698</v>
      </c>
      <c r="J19" s="9">
        <f t="shared" si="11"/>
        <v>6322223.1101671364</v>
      </c>
      <c r="L19" s="9">
        <f t="shared" si="32"/>
        <v>173022062.94841069</v>
      </c>
      <c r="M19" s="9">
        <f t="shared" si="24"/>
        <v>1081387.8934275666</v>
      </c>
      <c r="N19" s="9">
        <f t="shared" si="12"/>
        <v>301277.66644004732</v>
      </c>
      <c r="O19" s="9">
        <f t="shared" si="25"/>
        <v>3655182.5502995225</v>
      </c>
      <c r="P19" s="9">
        <f t="shared" si="13"/>
        <v>3956460.2167395698</v>
      </c>
      <c r="Q19" s="9">
        <f t="shared" si="14"/>
        <v>5037848.1101671364</v>
      </c>
      <c r="S19" s="9">
        <f t="shared" si="26"/>
        <v>36000000</v>
      </c>
      <c r="T19" s="9">
        <f t="shared" si="27"/>
        <v>224999.99999999997</v>
      </c>
      <c r="U19" s="9">
        <f t="shared" si="1"/>
        <v>0</v>
      </c>
      <c r="V19" s="9">
        <f t="shared" si="2"/>
        <v>0</v>
      </c>
      <c r="W19" s="9">
        <f t="shared" si="15"/>
        <v>0</v>
      </c>
      <c r="X19" s="9">
        <f t="shared" si="3"/>
        <v>224999.99999999997</v>
      </c>
      <c r="Z19" s="9">
        <f t="shared" si="28"/>
        <v>96500000</v>
      </c>
      <c r="AA19" s="9">
        <f t="shared" si="16"/>
        <v>603125</v>
      </c>
      <c r="AB19" s="9">
        <f t="shared" si="4"/>
        <v>0</v>
      </c>
      <c r="AC19" s="9">
        <f t="shared" si="5"/>
        <v>0</v>
      </c>
      <c r="AD19" s="9">
        <f t="shared" si="17"/>
        <v>0</v>
      </c>
      <c r="AE19" s="9">
        <f t="shared" si="6"/>
        <v>603125</v>
      </c>
      <c r="AG19" s="9">
        <f t="shared" si="29"/>
        <v>73000000</v>
      </c>
      <c r="AH19" s="9">
        <f t="shared" si="18"/>
        <v>456249.99999999994</v>
      </c>
      <c r="AI19" s="9">
        <f t="shared" si="7"/>
        <v>0</v>
      </c>
      <c r="AJ19" s="9">
        <f t="shared" si="8"/>
        <v>0</v>
      </c>
      <c r="AK19" s="9">
        <f t="shared" si="19"/>
        <v>0</v>
      </c>
      <c r="AL19" s="9">
        <f t="shared" si="30"/>
        <v>456249.99999999994</v>
      </c>
    </row>
    <row r="20" spans="1:38">
      <c r="A20" s="8">
        <v>12</v>
      </c>
      <c r="B20" s="9">
        <f t="shared" si="31"/>
        <v>374565602.73167104</v>
      </c>
      <c r="C20" s="10">
        <f t="shared" si="9"/>
        <v>0.12</v>
      </c>
      <c r="D20" s="11">
        <f t="shared" si="10"/>
        <v>1.0596241035318976E-2</v>
      </c>
      <c r="E20" s="9">
        <f t="shared" si="20"/>
        <v>2641265.8787958119</v>
      </c>
      <c r="F20" s="9">
        <f t="shared" si="21"/>
        <v>2341035.017072944</v>
      </c>
      <c r="G20" s="9">
        <f t="shared" si="22"/>
        <v>300230.86172286794</v>
      </c>
      <c r="H20" s="9">
        <f t="shared" si="23"/>
        <v>3965806.0915072612</v>
      </c>
      <c r="I20" s="9">
        <f t="shared" si="0"/>
        <v>4266036.9532301296</v>
      </c>
      <c r="J20" s="9">
        <f t="shared" si="11"/>
        <v>6607071.9703030735</v>
      </c>
      <c r="L20" s="9">
        <f t="shared" si="32"/>
        <v>169065602.73167112</v>
      </c>
      <c r="M20" s="9">
        <f t="shared" si="24"/>
        <v>1056660.0170729444</v>
      </c>
      <c r="N20" s="9">
        <f t="shared" si="12"/>
        <v>300230.86172286794</v>
      </c>
      <c r="O20" s="9">
        <f t="shared" si="25"/>
        <v>3965806.0915072612</v>
      </c>
      <c r="P20" s="9">
        <f t="shared" si="13"/>
        <v>4266036.9532301296</v>
      </c>
      <c r="Q20" s="9">
        <f t="shared" si="14"/>
        <v>5322696.9703030735</v>
      </c>
      <c r="S20" s="9">
        <f t="shared" si="26"/>
        <v>36000000</v>
      </c>
      <c r="T20" s="9">
        <f t="shared" si="27"/>
        <v>224999.99999999997</v>
      </c>
      <c r="U20" s="9">
        <f t="shared" si="1"/>
        <v>0</v>
      </c>
      <c r="V20" s="9">
        <f t="shared" si="2"/>
        <v>0</v>
      </c>
      <c r="W20" s="9">
        <f t="shared" si="15"/>
        <v>0</v>
      </c>
      <c r="X20" s="9">
        <f t="shared" si="3"/>
        <v>224999.99999999997</v>
      </c>
      <c r="Z20" s="9">
        <f t="shared" si="28"/>
        <v>96500000</v>
      </c>
      <c r="AA20" s="9">
        <f t="shared" si="16"/>
        <v>603125</v>
      </c>
      <c r="AB20" s="9">
        <f t="shared" si="4"/>
        <v>0</v>
      </c>
      <c r="AC20" s="9">
        <f t="shared" si="5"/>
        <v>0</v>
      </c>
      <c r="AD20" s="9">
        <f t="shared" si="17"/>
        <v>0</v>
      </c>
      <c r="AE20" s="9">
        <f t="shared" si="6"/>
        <v>603125</v>
      </c>
      <c r="AG20" s="9">
        <f t="shared" si="29"/>
        <v>73000000</v>
      </c>
      <c r="AH20" s="9">
        <f t="shared" si="18"/>
        <v>456249.99999999994</v>
      </c>
      <c r="AI20" s="9">
        <f t="shared" si="7"/>
        <v>0</v>
      </c>
      <c r="AJ20" s="9">
        <f t="shared" si="8"/>
        <v>0</v>
      </c>
      <c r="AK20" s="9">
        <f t="shared" si="19"/>
        <v>0</v>
      </c>
      <c r="AL20" s="9">
        <f t="shared" si="30"/>
        <v>456249.99999999994</v>
      </c>
    </row>
    <row r="21" spans="1:38">
      <c r="A21" s="8">
        <v>13</v>
      </c>
      <c r="B21" s="9">
        <f t="shared" si="31"/>
        <v>370299565.77844089</v>
      </c>
      <c r="C21" s="10">
        <f t="shared" si="9"/>
        <v>0.13</v>
      </c>
      <c r="D21" s="11">
        <f t="shared" si="10"/>
        <v>1.1538092009444334E-2</v>
      </c>
      <c r="E21" s="9">
        <f t="shared" si="20"/>
        <v>2613278.3889057278</v>
      </c>
      <c r="F21" s="9">
        <f t="shared" si="21"/>
        <v>2314372.2861152552</v>
      </c>
      <c r="G21" s="9">
        <f>E21-F21</f>
        <v>298906.10279047256</v>
      </c>
      <c r="H21" s="9">
        <f t="shared" si="23"/>
        <v>4269101.6548927547</v>
      </c>
      <c r="I21" s="9">
        <f t="shared" si="0"/>
        <v>4568007.7576832268</v>
      </c>
      <c r="J21" s="9">
        <f t="shared" si="11"/>
        <v>6882380.043798482</v>
      </c>
      <c r="L21" s="9">
        <f t="shared" si="32"/>
        <v>164799565.77844098</v>
      </c>
      <c r="M21" s="9">
        <f t="shared" si="24"/>
        <v>1029997.286115256</v>
      </c>
      <c r="N21" s="9">
        <f t="shared" si="12"/>
        <v>298906.10279047256</v>
      </c>
      <c r="O21" s="9">
        <f t="shared" si="25"/>
        <v>4269101.6548927547</v>
      </c>
      <c r="P21" s="9">
        <f t="shared" si="13"/>
        <v>4568007.7576832268</v>
      </c>
      <c r="Q21" s="9">
        <f t="shared" si="14"/>
        <v>5598005.0437984839</v>
      </c>
      <c r="S21" s="9">
        <f t="shared" si="26"/>
        <v>36000000</v>
      </c>
      <c r="T21" s="9">
        <f t="shared" si="27"/>
        <v>224999.99999999997</v>
      </c>
      <c r="U21" s="9">
        <f t="shared" si="1"/>
        <v>0</v>
      </c>
      <c r="V21" s="9">
        <f t="shared" si="2"/>
        <v>0</v>
      </c>
      <c r="W21" s="9">
        <f t="shared" si="15"/>
        <v>0</v>
      </c>
      <c r="X21" s="9">
        <f t="shared" si="3"/>
        <v>224999.99999999997</v>
      </c>
      <c r="Z21" s="9">
        <f t="shared" si="28"/>
        <v>96500000</v>
      </c>
      <c r="AA21" s="9">
        <f t="shared" si="16"/>
        <v>603125</v>
      </c>
      <c r="AB21" s="9">
        <f t="shared" si="4"/>
        <v>0</v>
      </c>
      <c r="AC21" s="9">
        <f t="shared" si="5"/>
        <v>0</v>
      </c>
      <c r="AD21" s="9">
        <f t="shared" si="17"/>
        <v>0</v>
      </c>
      <c r="AE21" s="9">
        <f t="shared" si="6"/>
        <v>603125</v>
      </c>
      <c r="AG21" s="9">
        <f t="shared" si="29"/>
        <v>73000000</v>
      </c>
      <c r="AH21" s="9">
        <f t="shared" si="18"/>
        <v>456249.99999999994</v>
      </c>
      <c r="AI21" s="9">
        <f t="shared" si="7"/>
        <v>0</v>
      </c>
      <c r="AJ21" s="9">
        <f t="shared" si="8"/>
        <v>0</v>
      </c>
      <c r="AK21" s="9">
        <f t="shared" si="19"/>
        <v>0</v>
      </c>
      <c r="AL21" s="9">
        <f t="shared" si="30"/>
        <v>456249.99999999994</v>
      </c>
    </row>
    <row r="22" spans="1:38">
      <c r="A22" s="8">
        <v>14</v>
      </c>
      <c r="B22" s="9">
        <f t="shared" si="31"/>
        <v>365731558.02075768</v>
      </c>
      <c r="C22" s="10">
        <f t="shared" si="9"/>
        <v>0.14000000000000001</v>
      </c>
      <c r="D22" s="11">
        <f t="shared" si="10"/>
        <v>1.2489919487016277E-2</v>
      </c>
      <c r="E22" s="9">
        <f t="shared" si="20"/>
        <v>2583126.1424082415</v>
      </c>
      <c r="F22" s="9">
        <f t="shared" si="21"/>
        <v>2285822.2376297354</v>
      </c>
      <c r="G22" s="9">
        <f t="shared" si="22"/>
        <v>297303.90477850614</v>
      </c>
      <c r="H22" s="9">
        <f t="shared" si="23"/>
        <v>4564244.4117064262</v>
      </c>
      <c r="I22" s="9">
        <f t="shared" si="0"/>
        <v>4861548.3164849319</v>
      </c>
      <c r="J22" s="9">
        <f t="shared" si="11"/>
        <v>7147370.5541146677</v>
      </c>
      <c r="L22" s="9">
        <f t="shared" si="32"/>
        <v>160231558.02075776</v>
      </c>
      <c r="M22" s="9">
        <f t="shared" si="24"/>
        <v>1001447.237629736</v>
      </c>
      <c r="N22" s="9">
        <f t="shared" si="12"/>
        <v>297303.90477850614</v>
      </c>
      <c r="O22" s="9">
        <f t="shared" si="25"/>
        <v>4564244.4117064262</v>
      </c>
      <c r="P22" s="9">
        <f t="shared" si="13"/>
        <v>4861548.3164849319</v>
      </c>
      <c r="Q22" s="9">
        <f t="shared" si="14"/>
        <v>5862995.5541146677</v>
      </c>
      <c r="S22" s="9">
        <f t="shared" si="26"/>
        <v>36000000</v>
      </c>
      <c r="T22" s="9">
        <f t="shared" si="27"/>
        <v>224999.99999999997</v>
      </c>
      <c r="U22" s="9">
        <f t="shared" si="1"/>
        <v>0</v>
      </c>
      <c r="V22" s="9">
        <f t="shared" si="2"/>
        <v>0</v>
      </c>
      <c r="W22" s="9">
        <f t="shared" si="15"/>
        <v>0</v>
      </c>
      <c r="X22" s="9">
        <f t="shared" si="3"/>
        <v>224999.99999999997</v>
      </c>
      <c r="Z22" s="9">
        <f t="shared" si="28"/>
        <v>96500000</v>
      </c>
      <c r="AA22" s="9">
        <f t="shared" si="16"/>
        <v>603125</v>
      </c>
      <c r="AB22" s="9">
        <f t="shared" si="4"/>
        <v>0</v>
      </c>
      <c r="AC22" s="9">
        <f t="shared" si="5"/>
        <v>0</v>
      </c>
      <c r="AD22" s="9">
        <f t="shared" si="17"/>
        <v>0</v>
      </c>
      <c r="AE22" s="9">
        <f t="shared" si="6"/>
        <v>603125</v>
      </c>
      <c r="AG22" s="9">
        <f t="shared" si="29"/>
        <v>73000000</v>
      </c>
      <c r="AH22" s="9">
        <f t="shared" si="18"/>
        <v>456249.99999999994</v>
      </c>
      <c r="AI22" s="9">
        <f t="shared" si="7"/>
        <v>0</v>
      </c>
      <c r="AJ22" s="9">
        <f t="shared" si="8"/>
        <v>0</v>
      </c>
      <c r="AK22" s="9">
        <f t="shared" si="19"/>
        <v>0</v>
      </c>
      <c r="AL22" s="9">
        <f t="shared" si="30"/>
        <v>456249.99999999994</v>
      </c>
    </row>
    <row r="23" spans="1:38">
      <c r="A23" s="8">
        <v>15</v>
      </c>
      <c r="B23" s="9">
        <f t="shared" si="31"/>
        <v>360870009.70427275</v>
      </c>
      <c r="C23" s="10">
        <f t="shared" si="9"/>
        <v>0.15</v>
      </c>
      <c r="D23" s="11">
        <f t="shared" si="10"/>
        <v>1.3451947011868914E-2</v>
      </c>
      <c r="E23" s="9">
        <f t="shared" si="20"/>
        <v>2550863.1048647552</v>
      </c>
      <c r="F23" s="9">
        <f t="shared" si="21"/>
        <v>2255437.5606517047</v>
      </c>
      <c r="G23" s="9">
        <f t="shared" si="22"/>
        <v>295425.54421305051</v>
      </c>
      <c r="H23" s="9">
        <f t="shared" si="23"/>
        <v>4850430.1999477912</v>
      </c>
      <c r="I23" s="9">
        <f t="shared" si="0"/>
        <v>5145855.7441608422</v>
      </c>
      <c r="J23" s="9">
        <f t="shared" si="11"/>
        <v>7401293.3048125468</v>
      </c>
      <c r="L23" s="9">
        <f t="shared" si="32"/>
        <v>155370009.70427284</v>
      </c>
      <c r="M23" s="9">
        <f t="shared" si="24"/>
        <v>971062.56065170513</v>
      </c>
      <c r="N23" s="9">
        <f t="shared" si="12"/>
        <v>295425.54421305051</v>
      </c>
      <c r="O23" s="9">
        <f t="shared" si="25"/>
        <v>4850430.1999477912</v>
      </c>
      <c r="P23" s="9">
        <f t="shared" si="13"/>
        <v>5145855.7441608422</v>
      </c>
      <c r="Q23" s="9">
        <f t="shared" si="14"/>
        <v>6116918.3048125468</v>
      </c>
      <c r="R23" s="19"/>
      <c r="S23" s="9">
        <f t="shared" si="26"/>
        <v>36000000</v>
      </c>
      <c r="T23" s="9">
        <f t="shared" si="27"/>
        <v>224999.99999999997</v>
      </c>
      <c r="U23" s="9">
        <f t="shared" si="1"/>
        <v>0</v>
      </c>
      <c r="V23" s="9">
        <f t="shared" si="2"/>
        <v>0</v>
      </c>
      <c r="W23" s="9">
        <f t="shared" si="15"/>
        <v>0</v>
      </c>
      <c r="X23" s="9">
        <f t="shared" si="3"/>
        <v>224999.99999999997</v>
      </c>
      <c r="Z23" s="9">
        <f t="shared" si="28"/>
        <v>96500000</v>
      </c>
      <c r="AA23" s="9">
        <f t="shared" si="16"/>
        <v>603125</v>
      </c>
      <c r="AB23" s="9">
        <f t="shared" si="4"/>
        <v>0</v>
      </c>
      <c r="AC23" s="9">
        <f t="shared" si="5"/>
        <v>0</v>
      </c>
      <c r="AD23" s="9">
        <f t="shared" si="17"/>
        <v>0</v>
      </c>
      <c r="AE23" s="9">
        <f t="shared" si="6"/>
        <v>603125</v>
      </c>
      <c r="AG23" s="9">
        <f t="shared" si="29"/>
        <v>73000000</v>
      </c>
      <c r="AH23" s="9">
        <f t="shared" si="18"/>
        <v>456249.99999999994</v>
      </c>
      <c r="AI23" s="9">
        <f t="shared" si="7"/>
        <v>0</v>
      </c>
      <c r="AJ23" s="9">
        <f t="shared" si="8"/>
        <v>0</v>
      </c>
      <c r="AK23" s="9">
        <f t="shared" si="19"/>
        <v>0</v>
      </c>
      <c r="AL23" s="9">
        <f t="shared" si="30"/>
        <v>456249.99999999994</v>
      </c>
    </row>
    <row r="24" spans="1:38">
      <c r="A24" s="8">
        <v>16</v>
      </c>
      <c r="B24" s="9">
        <f t="shared" si="31"/>
        <v>355724153.96011192</v>
      </c>
      <c r="C24" s="10">
        <f t="shared" si="9"/>
        <v>0.16</v>
      </c>
      <c r="D24" s="11">
        <f t="shared" si="10"/>
        <v>1.4424405840418708E-2</v>
      </c>
      <c r="E24" s="9">
        <f t="shared" si="20"/>
        <v>2516549.0295435833</v>
      </c>
      <c r="F24" s="9">
        <f t="shared" si="21"/>
        <v>2223275.9622506993</v>
      </c>
      <c r="G24" s="9">
        <f>E24-F24</f>
        <v>293273.06729288399</v>
      </c>
      <c r="H24" s="9">
        <f t="shared" si="23"/>
        <v>5126879.2742155455</v>
      </c>
      <c r="I24" s="9">
        <f t="shared" si="0"/>
        <v>5420152.3415084295</v>
      </c>
      <c r="J24" s="9">
        <f t="shared" si="11"/>
        <v>7643428.3037591288</v>
      </c>
      <c r="L24" s="9">
        <f t="shared" si="32"/>
        <v>150224153.96011201</v>
      </c>
      <c r="M24" s="9">
        <f t="shared" si="24"/>
        <v>938900.96225069999</v>
      </c>
      <c r="N24" s="9">
        <f t="shared" si="12"/>
        <v>293273.06729288399</v>
      </c>
      <c r="O24" s="9">
        <f t="shared" si="25"/>
        <v>5126879.2742155455</v>
      </c>
      <c r="P24" s="9">
        <f t="shared" si="13"/>
        <v>5420152.3415084295</v>
      </c>
      <c r="Q24" s="9">
        <f t="shared" si="14"/>
        <v>6359053.3037591297</v>
      </c>
      <c r="S24" s="9">
        <f t="shared" si="26"/>
        <v>36000000</v>
      </c>
      <c r="T24" s="9">
        <f t="shared" si="27"/>
        <v>224999.99999999997</v>
      </c>
      <c r="U24" s="9">
        <f t="shared" si="1"/>
        <v>0</v>
      </c>
      <c r="V24" s="9">
        <f t="shared" si="2"/>
        <v>0</v>
      </c>
      <c r="W24" s="9">
        <f t="shared" si="15"/>
        <v>0</v>
      </c>
      <c r="X24" s="9">
        <f t="shared" si="3"/>
        <v>224999.99999999997</v>
      </c>
      <c r="Z24" s="9">
        <f t="shared" si="28"/>
        <v>96500000</v>
      </c>
      <c r="AA24" s="9">
        <f t="shared" si="16"/>
        <v>603125</v>
      </c>
      <c r="AB24" s="9">
        <f t="shared" si="4"/>
        <v>0</v>
      </c>
      <c r="AC24" s="9">
        <f t="shared" si="5"/>
        <v>0</v>
      </c>
      <c r="AD24" s="9">
        <f t="shared" si="17"/>
        <v>0</v>
      </c>
      <c r="AE24" s="9">
        <f t="shared" si="6"/>
        <v>603125</v>
      </c>
      <c r="AG24" s="9">
        <f t="shared" si="29"/>
        <v>73000000</v>
      </c>
      <c r="AH24" s="9">
        <f t="shared" si="18"/>
        <v>456249.99999999994</v>
      </c>
      <c r="AI24" s="9">
        <f t="shared" si="7"/>
        <v>0</v>
      </c>
      <c r="AJ24" s="9">
        <f t="shared" si="8"/>
        <v>0</v>
      </c>
      <c r="AK24" s="9">
        <f t="shared" si="19"/>
        <v>0</v>
      </c>
      <c r="AL24" s="9">
        <f t="shared" si="30"/>
        <v>456249.99999999994</v>
      </c>
    </row>
    <row r="25" spans="1:38">
      <c r="A25" s="8">
        <v>17</v>
      </c>
      <c r="B25" s="9">
        <f t="shared" si="31"/>
        <v>350304001.61860347</v>
      </c>
      <c r="C25" s="10">
        <f t="shared" si="9"/>
        <v>0.16999999999999998</v>
      </c>
      <c r="D25" s="11">
        <f t="shared" si="10"/>
        <v>1.5407535303274322E-2</v>
      </c>
      <c r="E25" s="9">
        <f t="shared" si="20"/>
        <v>2480249.3050241349</v>
      </c>
      <c r="F25" s="9">
        <f t="shared" si="21"/>
        <v>2189400.0101162717</v>
      </c>
      <c r="G25" s="9">
        <f t="shared" si="22"/>
        <v>290849.29490786325</v>
      </c>
      <c r="H25" s="9">
        <f t="shared" si="23"/>
        <v>5392840.0010376731</v>
      </c>
      <c r="I25" s="9">
        <f t="shared" si="0"/>
        <v>5683689.2959455363</v>
      </c>
      <c r="J25" s="9">
        <f t="shared" si="11"/>
        <v>7873089.306061808</v>
      </c>
      <c r="L25" s="9">
        <f t="shared" si="32"/>
        <v>144804001.61860359</v>
      </c>
      <c r="M25" s="9">
        <f t="shared" si="24"/>
        <v>905025.01011627237</v>
      </c>
      <c r="N25" s="9">
        <f t="shared" si="12"/>
        <v>290849.29490786325</v>
      </c>
      <c r="O25" s="9">
        <f t="shared" si="25"/>
        <v>5392840.0010376731</v>
      </c>
      <c r="P25" s="9">
        <f t="shared" si="13"/>
        <v>5683689.2959455363</v>
      </c>
      <c r="Q25" s="9">
        <f t="shared" si="14"/>
        <v>6588714.306061809</v>
      </c>
      <c r="S25" s="9">
        <f t="shared" si="26"/>
        <v>36000000</v>
      </c>
      <c r="T25" s="9">
        <f t="shared" si="27"/>
        <v>224999.99999999997</v>
      </c>
      <c r="U25" s="9">
        <f t="shared" si="1"/>
        <v>0</v>
      </c>
      <c r="V25" s="9">
        <f t="shared" si="2"/>
        <v>0</v>
      </c>
      <c r="W25" s="9">
        <f t="shared" si="15"/>
        <v>0</v>
      </c>
      <c r="X25" s="9">
        <f t="shared" si="3"/>
        <v>224999.99999999997</v>
      </c>
      <c r="Z25" s="9">
        <f t="shared" si="28"/>
        <v>96500000</v>
      </c>
      <c r="AA25" s="9">
        <f t="shared" si="16"/>
        <v>603125</v>
      </c>
      <c r="AB25" s="9">
        <f t="shared" si="4"/>
        <v>0</v>
      </c>
      <c r="AC25" s="9">
        <f t="shared" si="5"/>
        <v>0</v>
      </c>
      <c r="AD25" s="9">
        <f t="shared" si="17"/>
        <v>0</v>
      </c>
      <c r="AE25" s="9">
        <f t="shared" si="6"/>
        <v>603125</v>
      </c>
      <c r="AG25" s="9">
        <f t="shared" si="29"/>
        <v>73000000</v>
      </c>
      <c r="AH25" s="9">
        <f t="shared" si="18"/>
        <v>456249.99999999994</v>
      </c>
      <c r="AI25" s="9">
        <f t="shared" si="7"/>
        <v>0</v>
      </c>
      <c r="AJ25" s="9">
        <f t="shared" si="8"/>
        <v>0</v>
      </c>
      <c r="AK25" s="9">
        <f t="shared" si="19"/>
        <v>0</v>
      </c>
      <c r="AL25" s="9">
        <f t="shared" si="30"/>
        <v>456249.99999999994</v>
      </c>
    </row>
    <row r="26" spans="1:38">
      <c r="A26" s="8">
        <v>18</v>
      </c>
      <c r="B26" s="9">
        <f t="shared" si="31"/>
        <v>344620312.32265794</v>
      </c>
      <c r="C26" s="10">
        <f t="shared" si="9"/>
        <v>0.18</v>
      </c>
      <c r="D26" s="11">
        <f t="shared" si="10"/>
        <v>1.6401583188387914E-2</v>
      </c>
      <c r="E26" s="9">
        <f t="shared" si="20"/>
        <v>2442034.776296054</v>
      </c>
      <c r="F26" s="9">
        <f t="shared" si="21"/>
        <v>2153876.952016612</v>
      </c>
      <c r="G26" s="9">
        <f t="shared" si="22"/>
        <v>288157.82427944196</v>
      </c>
      <c r="H26" s="9">
        <f t="shared" si="23"/>
        <v>5647592.4764419952</v>
      </c>
      <c r="I26" s="9">
        <f t="shared" si="0"/>
        <v>5935750.3007214367</v>
      </c>
      <c r="J26" s="9">
        <f t="shared" si="11"/>
        <v>8089627.2527380493</v>
      </c>
      <c r="L26" s="9">
        <f t="shared" si="32"/>
        <v>139120312.32265806</v>
      </c>
      <c r="M26" s="9">
        <f t="shared" si="24"/>
        <v>869501.95201661286</v>
      </c>
      <c r="N26" s="9">
        <f t="shared" si="12"/>
        <v>288157.82427944196</v>
      </c>
      <c r="O26" s="9">
        <f t="shared" si="25"/>
        <v>5647592.4764419952</v>
      </c>
      <c r="P26" s="9">
        <f t="shared" si="13"/>
        <v>5935750.3007214367</v>
      </c>
      <c r="Q26" s="9">
        <f t="shared" si="14"/>
        <v>6805252.2527380502</v>
      </c>
      <c r="S26" s="9">
        <f t="shared" si="26"/>
        <v>36000000</v>
      </c>
      <c r="T26" s="9">
        <f t="shared" si="27"/>
        <v>224999.99999999997</v>
      </c>
      <c r="U26" s="9">
        <f t="shared" si="1"/>
        <v>0</v>
      </c>
      <c r="V26" s="9">
        <f t="shared" si="2"/>
        <v>0</v>
      </c>
      <c r="W26" s="9">
        <f t="shared" si="15"/>
        <v>0</v>
      </c>
      <c r="X26" s="9">
        <f t="shared" si="3"/>
        <v>224999.99999999997</v>
      </c>
      <c r="Z26" s="9">
        <f t="shared" si="28"/>
        <v>96500000</v>
      </c>
      <c r="AA26" s="9">
        <f t="shared" si="16"/>
        <v>603125</v>
      </c>
      <c r="AB26" s="9">
        <f t="shared" si="4"/>
        <v>0</v>
      </c>
      <c r="AC26" s="9">
        <f t="shared" si="5"/>
        <v>0</v>
      </c>
      <c r="AD26" s="9">
        <f t="shared" si="17"/>
        <v>0</v>
      </c>
      <c r="AE26" s="9">
        <f t="shared" si="6"/>
        <v>603125</v>
      </c>
      <c r="AG26" s="9">
        <f t="shared" si="29"/>
        <v>73000000</v>
      </c>
      <c r="AH26" s="9">
        <f t="shared" si="18"/>
        <v>456249.99999999994</v>
      </c>
      <c r="AI26" s="9">
        <f t="shared" si="7"/>
        <v>0</v>
      </c>
      <c r="AJ26" s="9">
        <f t="shared" si="8"/>
        <v>0</v>
      </c>
      <c r="AK26" s="9">
        <f t="shared" si="19"/>
        <v>0</v>
      </c>
      <c r="AL26" s="9">
        <f t="shared" si="30"/>
        <v>456249.99999999994</v>
      </c>
    </row>
    <row r="27" spans="1:38">
      <c r="A27" s="8">
        <v>19</v>
      </c>
      <c r="B27" s="9">
        <f t="shared" si="31"/>
        <v>338684562.02193654</v>
      </c>
      <c r="C27" s="10">
        <f t="shared" si="9"/>
        <v>0.19</v>
      </c>
      <c r="D27" s="11">
        <f t="shared" si="10"/>
        <v>1.7406806147310161E-2</v>
      </c>
      <c r="E27" s="9">
        <f t="shared" si="20"/>
        <v>2401981.5397636984</v>
      </c>
      <c r="F27" s="9">
        <f t="shared" si="21"/>
        <v>2116778.512637103</v>
      </c>
      <c r="G27" s="9">
        <f t="shared" si="22"/>
        <v>285203.02712659538</v>
      </c>
      <c r="H27" s="9">
        <f t="shared" si="23"/>
        <v>5890452.0423966758</v>
      </c>
      <c r="I27" s="9">
        <f t="shared" si="0"/>
        <v>6175655.0695232712</v>
      </c>
      <c r="J27" s="9">
        <f t="shared" si="11"/>
        <v>8292433.5821603741</v>
      </c>
      <c r="L27" s="9">
        <f t="shared" si="32"/>
        <v>133184562.02193663</v>
      </c>
      <c r="M27" s="9">
        <f t="shared" si="24"/>
        <v>832403.51263710379</v>
      </c>
      <c r="N27" s="9">
        <f t="shared" si="12"/>
        <v>285203.02712659538</v>
      </c>
      <c r="O27" s="9">
        <f t="shared" si="25"/>
        <v>5890452.0423966758</v>
      </c>
      <c r="P27" s="9">
        <f t="shared" si="13"/>
        <v>6175655.0695232712</v>
      </c>
      <c r="Q27" s="9">
        <f t="shared" si="14"/>
        <v>7008058.5821603751</v>
      </c>
      <c r="S27" s="9">
        <f t="shared" si="26"/>
        <v>36000000</v>
      </c>
      <c r="T27" s="9">
        <f t="shared" si="27"/>
        <v>224999.99999999997</v>
      </c>
      <c r="U27" s="9">
        <f t="shared" si="1"/>
        <v>0</v>
      </c>
      <c r="V27" s="9">
        <f t="shared" si="2"/>
        <v>0</v>
      </c>
      <c r="W27" s="9">
        <f t="shared" si="15"/>
        <v>0</v>
      </c>
      <c r="X27" s="9">
        <f t="shared" si="3"/>
        <v>224999.99999999997</v>
      </c>
      <c r="Z27" s="9">
        <f t="shared" si="28"/>
        <v>96500000</v>
      </c>
      <c r="AA27" s="9">
        <f t="shared" si="16"/>
        <v>603125</v>
      </c>
      <c r="AB27" s="9">
        <f t="shared" si="4"/>
        <v>0</v>
      </c>
      <c r="AC27" s="9">
        <f t="shared" si="5"/>
        <v>0</v>
      </c>
      <c r="AD27" s="9">
        <f t="shared" si="17"/>
        <v>0</v>
      </c>
      <c r="AE27" s="9">
        <f t="shared" si="6"/>
        <v>603125</v>
      </c>
      <c r="AG27" s="9">
        <f t="shared" si="29"/>
        <v>73000000</v>
      </c>
      <c r="AH27" s="9">
        <f t="shared" si="18"/>
        <v>456249.99999999994</v>
      </c>
      <c r="AI27" s="9">
        <f t="shared" si="7"/>
        <v>0</v>
      </c>
      <c r="AJ27" s="9">
        <f t="shared" si="8"/>
        <v>0</v>
      </c>
      <c r="AK27" s="9">
        <f t="shared" si="19"/>
        <v>0</v>
      </c>
      <c r="AL27" s="9">
        <f t="shared" si="30"/>
        <v>456249.99999999994</v>
      </c>
    </row>
    <row r="28" spans="1:38">
      <c r="A28" s="8">
        <v>20</v>
      </c>
      <c r="B28" s="9">
        <f t="shared" si="31"/>
        <v>332508906.95241326</v>
      </c>
      <c r="C28" s="10">
        <f t="shared" si="9"/>
        <v>0.19999999999999996</v>
      </c>
      <c r="D28" s="11">
        <f t="shared" si="10"/>
        <v>1.8423470126248342E-2</v>
      </c>
      <c r="E28" s="9">
        <f t="shared" si="20"/>
        <v>2360170.7127316138</v>
      </c>
      <c r="F28" s="9">
        <f t="shared" si="21"/>
        <v>2078180.6684525828</v>
      </c>
      <c r="G28" s="9">
        <f t="shared" si="22"/>
        <v>281990.04427903099</v>
      </c>
      <c r="H28" s="9">
        <f t="shared" si="23"/>
        <v>6120772.6787926015</v>
      </c>
      <c r="I28" s="9">
        <f t="shared" si="0"/>
        <v>6402762.7230716329</v>
      </c>
      <c r="J28" s="9">
        <f t="shared" si="11"/>
        <v>8480943.3915242143</v>
      </c>
      <c r="L28" s="9">
        <f t="shared" si="32"/>
        <v>127008906.95241335</v>
      </c>
      <c r="M28" s="9">
        <f t="shared" si="24"/>
        <v>793805.66845258337</v>
      </c>
      <c r="N28" s="9">
        <f t="shared" si="12"/>
        <v>281990.04427903099</v>
      </c>
      <c r="O28" s="9">
        <f t="shared" si="25"/>
        <v>6120772.6787926015</v>
      </c>
      <c r="P28" s="9">
        <f t="shared" si="13"/>
        <v>6402762.7230716329</v>
      </c>
      <c r="Q28" s="9">
        <f t="shared" si="14"/>
        <v>7196568.3915242162</v>
      </c>
      <c r="S28" s="9">
        <f t="shared" si="26"/>
        <v>36000000</v>
      </c>
      <c r="T28" s="9">
        <f t="shared" si="27"/>
        <v>224999.99999999997</v>
      </c>
      <c r="U28" s="9">
        <f t="shared" si="1"/>
        <v>0</v>
      </c>
      <c r="V28" s="9">
        <f t="shared" si="2"/>
        <v>0</v>
      </c>
      <c r="W28" s="9">
        <f t="shared" si="15"/>
        <v>0</v>
      </c>
      <c r="X28" s="9">
        <f t="shared" si="3"/>
        <v>224999.99999999997</v>
      </c>
      <c r="Z28" s="9">
        <f t="shared" si="28"/>
        <v>96500000</v>
      </c>
      <c r="AA28" s="9">
        <f t="shared" si="16"/>
        <v>603125</v>
      </c>
      <c r="AB28" s="9">
        <f t="shared" si="4"/>
        <v>0</v>
      </c>
      <c r="AC28" s="9">
        <f t="shared" si="5"/>
        <v>0</v>
      </c>
      <c r="AD28" s="9">
        <f t="shared" si="17"/>
        <v>0</v>
      </c>
      <c r="AE28" s="9">
        <f t="shared" si="6"/>
        <v>603125</v>
      </c>
      <c r="AG28" s="9">
        <f t="shared" si="29"/>
        <v>73000000</v>
      </c>
      <c r="AH28" s="9">
        <f t="shared" si="18"/>
        <v>456249.99999999994</v>
      </c>
      <c r="AI28" s="9">
        <f t="shared" si="7"/>
        <v>0</v>
      </c>
      <c r="AJ28" s="9">
        <f t="shared" si="8"/>
        <v>0</v>
      </c>
      <c r="AK28" s="9">
        <f t="shared" si="19"/>
        <v>0</v>
      </c>
      <c r="AL28" s="9">
        <f t="shared" si="30"/>
        <v>456249.99999999994</v>
      </c>
    </row>
    <row r="29" spans="1:38">
      <c r="A29" s="8">
        <v>21</v>
      </c>
      <c r="B29" s="9">
        <f t="shared" si="31"/>
        <v>326106144.22934163</v>
      </c>
      <c r="C29" s="10">
        <f t="shared" si="9"/>
        <v>0.20999999999999996</v>
      </c>
      <c r="D29" s="11">
        <f t="shared" si="10"/>
        <v>1.9451850823770211E-2</v>
      </c>
      <c r="E29" s="9">
        <f t="shared" si="20"/>
        <v>2316688.1781127569</v>
      </c>
      <c r="F29" s="9">
        <f t="shared" si="21"/>
        <v>2038163.401433385</v>
      </c>
      <c r="G29" s="9">
        <f t="shared" si="22"/>
        <v>278524.77667937195</v>
      </c>
      <c r="H29" s="9">
        <f t="shared" si="23"/>
        <v>6337950.2478573546</v>
      </c>
      <c r="I29" s="9">
        <f t="shared" si="0"/>
        <v>6616475.024536727</v>
      </c>
      <c r="J29" s="9">
        <f t="shared" si="11"/>
        <v>8654638.425970111</v>
      </c>
      <c r="L29" s="9">
        <f t="shared" si="32"/>
        <v>120606144.22934172</v>
      </c>
      <c r="M29" s="9">
        <f t="shared" si="24"/>
        <v>753788.40143338568</v>
      </c>
      <c r="N29" s="9">
        <f t="shared" si="12"/>
        <v>278524.77667937195</v>
      </c>
      <c r="O29" s="9">
        <f t="shared" si="25"/>
        <v>6337950.2478573546</v>
      </c>
      <c r="P29" s="9">
        <f t="shared" si="13"/>
        <v>6616475.024536727</v>
      </c>
      <c r="Q29" s="9">
        <f t="shared" si="14"/>
        <v>7370263.425970112</v>
      </c>
      <c r="S29" s="9">
        <f t="shared" si="26"/>
        <v>36000000</v>
      </c>
      <c r="T29" s="9">
        <f t="shared" si="27"/>
        <v>224999.99999999997</v>
      </c>
      <c r="U29" s="9">
        <f t="shared" si="1"/>
        <v>0</v>
      </c>
      <c r="V29" s="9">
        <f t="shared" si="2"/>
        <v>0</v>
      </c>
      <c r="W29" s="9">
        <f t="shared" si="15"/>
        <v>0</v>
      </c>
      <c r="X29" s="9">
        <f t="shared" si="3"/>
        <v>224999.99999999997</v>
      </c>
      <c r="Z29" s="9">
        <f t="shared" si="28"/>
        <v>96500000</v>
      </c>
      <c r="AA29" s="9">
        <f t="shared" si="16"/>
        <v>603125</v>
      </c>
      <c r="AB29" s="9">
        <f t="shared" si="4"/>
        <v>0</v>
      </c>
      <c r="AC29" s="9">
        <f t="shared" si="5"/>
        <v>0</v>
      </c>
      <c r="AD29" s="9">
        <f t="shared" si="17"/>
        <v>0</v>
      </c>
      <c r="AE29" s="9">
        <f t="shared" si="6"/>
        <v>603125</v>
      </c>
      <c r="AG29" s="9">
        <f t="shared" si="29"/>
        <v>73000000</v>
      </c>
      <c r="AH29" s="9">
        <f t="shared" si="18"/>
        <v>456249.99999999994</v>
      </c>
      <c r="AI29" s="9">
        <f t="shared" si="7"/>
        <v>0</v>
      </c>
      <c r="AJ29" s="9">
        <f t="shared" si="8"/>
        <v>0</v>
      </c>
      <c r="AK29" s="9">
        <f t="shared" si="19"/>
        <v>0</v>
      </c>
      <c r="AL29" s="9">
        <f t="shared" si="30"/>
        <v>456249.99999999994</v>
      </c>
    </row>
    <row r="30" spans="1:38">
      <c r="A30" s="8">
        <v>22</v>
      </c>
      <c r="B30" s="9">
        <f t="shared" si="31"/>
        <v>319489669.2048049</v>
      </c>
      <c r="C30" s="10">
        <f t="shared" si="9"/>
        <v>0.21999999999999997</v>
      </c>
      <c r="D30" s="11">
        <f t="shared" si="10"/>
        <v>2.049223417716306E-2</v>
      </c>
      <c r="E30" s="9">
        <f t="shared" si="20"/>
        <v>2271624.3052669154</v>
      </c>
      <c r="F30" s="9">
        <f t="shared" si="21"/>
        <v>1996810.4325300304</v>
      </c>
      <c r="G30" s="9">
        <f t="shared" si="22"/>
        <v>274813.87273688498</v>
      </c>
      <c r="H30" s="9">
        <f t="shared" si="23"/>
        <v>6541425.5682939664</v>
      </c>
      <c r="I30" s="9">
        <f t="shared" si="0"/>
        <v>6816239.4410308516</v>
      </c>
      <c r="J30" s="9">
        <f t="shared" si="11"/>
        <v>8813049.8735608812</v>
      </c>
      <c r="L30" s="9">
        <f t="shared" si="32"/>
        <v>113989669.20480499</v>
      </c>
      <c r="M30" s="9">
        <f t="shared" si="24"/>
        <v>712435.43253003107</v>
      </c>
      <c r="N30" s="9">
        <f t="shared" si="12"/>
        <v>274813.87273688498</v>
      </c>
      <c r="O30" s="9">
        <f t="shared" si="25"/>
        <v>6541425.5682939664</v>
      </c>
      <c r="P30" s="9">
        <f t="shared" si="13"/>
        <v>6816239.4410308516</v>
      </c>
      <c r="Q30" s="9">
        <f t="shared" si="14"/>
        <v>7528674.8735608822</v>
      </c>
      <c r="S30" s="9">
        <f t="shared" si="26"/>
        <v>36000000</v>
      </c>
      <c r="T30" s="9">
        <f t="shared" si="27"/>
        <v>224999.99999999997</v>
      </c>
      <c r="U30" s="9">
        <f t="shared" si="1"/>
        <v>0</v>
      </c>
      <c r="V30" s="9">
        <f t="shared" si="2"/>
        <v>0</v>
      </c>
      <c r="W30" s="9">
        <f t="shared" si="15"/>
        <v>0</v>
      </c>
      <c r="X30" s="9">
        <f t="shared" si="3"/>
        <v>224999.99999999997</v>
      </c>
      <c r="Z30" s="9">
        <f t="shared" si="28"/>
        <v>96500000</v>
      </c>
      <c r="AA30" s="9">
        <f t="shared" si="16"/>
        <v>603125</v>
      </c>
      <c r="AB30" s="9">
        <f t="shared" si="4"/>
        <v>0</v>
      </c>
      <c r="AC30" s="9">
        <f t="shared" si="5"/>
        <v>0</v>
      </c>
      <c r="AD30" s="9">
        <f t="shared" si="17"/>
        <v>0</v>
      </c>
      <c r="AE30" s="9">
        <f t="shared" si="6"/>
        <v>603125</v>
      </c>
      <c r="AG30" s="9">
        <f t="shared" si="29"/>
        <v>73000000</v>
      </c>
      <c r="AH30" s="9">
        <f t="shared" si="18"/>
        <v>456249.99999999994</v>
      </c>
      <c r="AI30" s="9">
        <f t="shared" si="7"/>
        <v>0</v>
      </c>
      <c r="AJ30" s="9">
        <f t="shared" si="8"/>
        <v>0</v>
      </c>
      <c r="AK30" s="9">
        <f t="shared" si="19"/>
        <v>0</v>
      </c>
      <c r="AL30" s="9">
        <f t="shared" si="30"/>
        <v>456249.99999999994</v>
      </c>
    </row>
    <row r="31" spans="1:38">
      <c r="A31" s="8">
        <v>23</v>
      </c>
      <c r="B31" s="9">
        <f t="shared" si="31"/>
        <v>312673429.76377404</v>
      </c>
      <c r="C31" s="10">
        <f t="shared" si="9"/>
        <v>0.22999999999999998</v>
      </c>
      <c r="D31" s="11">
        <f t="shared" si="10"/>
        <v>2.1544916879633225E-2</v>
      </c>
      <c r="E31" s="9">
        <f t="shared" si="20"/>
        <v>2225073.6480408502</v>
      </c>
      <c r="F31" s="9">
        <f t="shared" si="21"/>
        <v>1954208.9360235876</v>
      </c>
      <c r="G31" s="9">
        <f t="shared" si="22"/>
        <v>270864.71201726259</v>
      </c>
      <c r="H31" s="9">
        <f t="shared" si="23"/>
        <v>6730687.2970243115</v>
      </c>
      <c r="I31" s="9">
        <f t="shared" si="0"/>
        <v>7001552.0090415739</v>
      </c>
      <c r="J31" s="9">
        <f t="shared" si="11"/>
        <v>8955760.9450651612</v>
      </c>
      <c r="L31" s="9">
        <f t="shared" si="32"/>
        <v>107173429.76377414</v>
      </c>
      <c r="M31" s="9">
        <f t="shared" si="24"/>
        <v>669833.93602358829</v>
      </c>
      <c r="N31" s="9">
        <f t="shared" si="12"/>
        <v>270864.71201726259</v>
      </c>
      <c r="O31" s="9">
        <f t="shared" si="25"/>
        <v>6730687.2970243115</v>
      </c>
      <c r="P31" s="9">
        <f t="shared" si="13"/>
        <v>7001552.0090415739</v>
      </c>
      <c r="Q31" s="9">
        <f t="shared" si="14"/>
        <v>7671385.9450651621</v>
      </c>
      <c r="S31" s="9">
        <f t="shared" si="26"/>
        <v>36000000</v>
      </c>
      <c r="T31" s="9">
        <f t="shared" si="27"/>
        <v>224999.99999999997</v>
      </c>
      <c r="U31" s="9">
        <f t="shared" si="1"/>
        <v>0</v>
      </c>
      <c r="V31" s="9">
        <f t="shared" si="2"/>
        <v>0</v>
      </c>
      <c r="W31" s="9">
        <f t="shared" si="15"/>
        <v>0</v>
      </c>
      <c r="X31" s="9">
        <f t="shared" si="3"/>
        <v>224999.99999999997</v>
      </c>
      <c r="Z31" s="9">
        <f t="shared" si="28"/>
        <v>96500000</v>
      </c>
      <c r="AA31" s="9">
        <f t="shared" si="16"/>
        <v>603125</v>
      </c>
      <c r="AB31" s="9">
        <f t="shared" si="4"/>
        <v>0</v>
      </c>
      <c r="AC31" s="9">
        <f t="shared" si="5"/>
        <v>0</v>
      </c>
      <c r="AD31" s="9">
        <f t="shared" si="17"/>
        <v>0</v>
      </c>
      <c r="AE31" s="9">
        <f t="shared" si="6"/>
        <v>603125</v>
      </c>
      <c r="AG31" s="9">
        <f t="shared" si="29"/>
        <v>73000000</v>
      </c>
      <c r="AH31" s="9">
        <f t="shared" si="18"/>
        <v>456249.99999999994</v>
      </c>
      <c r="AI31" s="9">
        <f t="shared" si="7"/>
        <v>0</v>
      </c>
      <c r="AJ31" s="9">
        <f t="shared" si="8"/>
        <v>0</v>
      </c>
      <c r="AK31" s="9">
        <f t="shared" si="19"/>
        <v>0</v>
      </c>
      <c r="AL31" s="9">
        <f t="shared" si="30"/>
        <v>456249.99999999994</v>
      </c>
    </row>
    <row r="32" spans="1:38">
      <c r="A32" s="8">
        <v>24</v>
      </c>
      <c r="B32" s="9">
        <f t="shared" si="31"/>
        <v>305671877.75473249</v>
      </c>
      <c r="C32" s="10">
        <f t="shared" si="9"/>
        <v>0.24</v>
      </c>
      <c r="D32" s="11">
        <f t="shared" si="10"/>
        <v>2.261020693073168E-2</v>
      </c>
      <c r="E32" s="9">
        <f t="shared" si="20"/>
        <v>2177134.6212427481</v>
      </c>
      <c r="F32" s="9">
        <f t="shared" si="21"/>
        <v>1910449.235967078</v>
      </c>
      <c r="G32" s="9">
        <f t="shared" si="22"/>
        <v>266685.38527567009</v>
      </c>
      <c r="H32" s="9">
        <f t="shared" si="23"/>
        <v>6905274.5971933352</v>
      </c>
      <c r="I32" s="9">
        <f t="shared" si="0"/>
        <v>7171959.9824690055</v>
      </c>
      <c r="J32" s="9">
        <f t="shared" si="11"/>
        <v>9082409.2184360828</v>
      </c>
      <c r="L32" s="9">
        <f t="shared" si="32"/>
        <v>100171877.75473256</v>
      </c>
      <c r="M32" s="9">
        <f t="shared" si="24"/>
        <v>626074.23596707848</v>
      </c>
      <c r="N32" s="9">
        <f t="shared" si="12"/>
        <v>266685.38527567009</v>
      </c>
      <c r="O32" s="9">
        <f t="shared" si="25"/>
        <v>6905274.5971933352</v>
      </c>
      <c r="P32" s="9">
        <f t="shared" si="13"/>
        <v>7171959.9824690055</v>
      </c>
      <c r="Q32" s="9">
        <f t="shared" si="14"/>
        <v>7798034.2184360838</v>
      </c>
      <c r="S32" s="9">
        <f t="shared" si="26"/>
        <v>36000000</v>
      </c>
      <c r="T32" s="9">
        <f t="shared" si="27"/>
        <v>224999.99999999997</v>
      </c>
      <c r="U32" s="9">
        <f t="shared" si="1"/>
        <v>0</v>
      </c>
      <c r="V32" s="9">
        <f t="shared" si="2"/>
        <v>0</v>
      </c>
      <c r="W32" s="9">
        <f t="shared" si="15"/>
        <v>0</v>
      </c>
      <c r="X32" s="9">
        <f t="shared" si="3"/>
        <v>224999.99999999997</v>
      </c>
      <c r="Z32" s="9">
        <f t="shared" si="28"/>
        <v>96500000</v>
      </c>
      <c r="AA32" s="9">
        <f t="shared" si="16"/>
        <v>603125</v>
      </c>
      <c r="AB32" s="9">
        <f t="shared" si="4"/>
        <v>0</v>
      </c>
      <c r="AC32" s="9">
        <f t="shared" si="5"/>
        <v>0</v>
      </c>
      <c r="AD32" s="9">
        <f t="shared" si="17"/>
        <v>0</v>
      </c>
      <c r="AE32" s="9">
        <f t="shared" si="6"/>
        <v>603125</v>
      </c>
      <c r="AG32" s="9">
        <f t="shared" si="29"/>
        <v>73000000</v>
      </c>
      <c r="AH32" s="9">
        <f t="shared" si="18"/>
        <v>456249.99999999994</v>
      </c>
      <c r="AI32" s="9">
        <f t="shared" si="7"/>
        <v>0</v>
      </c>
      <c r="AJ32" s="9">
        <f t="shared" si="8"/>
        <v>0</v>
      </c>
      <c r="AK32" s="9">
        <f t="shared" si="19"/>
        <v>0</v>
      </c>
      <c r="AL32" s="9">
        <f t="shared" si="30"/>
        <v>456249.99999999994</v>
      </c>
    </row>
    <row r="33" spans="1:38">
      <c r="A33" s="8">
        <v>25</v>
      </c>
      <c r="B33" s="9">
        <f t="shared" si="31"/>
        <v>298499917.77226347</v>
      </c>
      <c r="C33" s="10">
        <f t="shared" si="9"/>
        <v>0.25</v>
      </c>
      <c r="D33" s="11">
        <f t="shared" si="10"/>
        <v>2.3688424222606752E-2</v>
      </c>
      <c r="E33" s="9">
        <f t="shared" si="20"/>
        <v>2127909.1569403894</v>
      </c>
      <c r="F33" s="9">
        <f t="shared" si="21"/>
        <v>1865624.4860766465</v>
      </c>
      <c r="G33" s="9">
        <f t="shared" si="22"/>
        <v>262284.67086374294</v>
      </c>
      <c r="H33" s="9">
        <f t="shared" si="23"/>
        <v>7064779.5720521025</v>
      </c>
      <c r="I33" s="9">
        <f t="shared" si="0"/>
        <v>7327064.2429158455</v>
      </c>
      <c r="J33" s="9">
        <f t="shared" si="11"/>
        <v>9192688.728992492</v>
      </c>
      <c r="L33" s="9">
        <f t="shared" si="32"/>
        <v>92999917.772263557</v>
      </c>
      <c r="M33" s="9">
        <f t="shared" si="24"/>
        <v>581249.48607664718</v>
      </c>
      <c r="N33" s="9">
        <f t="shared" si="12"/>
        <v>262284.67086374294</v>
      </c>
      <c r="O33" s="9">
        <f t="shared" si="25"/>
        <v>7064779.5720521025</v>
      </c>
      <c r="P33" s="9">
        <f t="shared" si="13"/>
        <v>7327064.2429158455</v>
      </c>
      <c r="Q33" s="9">
        <f t="shared" si="14"/>
        <v>7908313.7289924929</v>
      </c>
      <c r="S33" s="9">
        <f t="shared" si="26"/>
        <v>36000000</v>
      </c>
      <c r="T33" s="9">
        <f t="shared" si="27"/>
        <v>224999.99999999997</v>
      </c>
      <c r="U33" s="9">
        <f t="shared" si="1"/>
        <v>0</v>
      </c>
      <c r="V33" s="9">
        <f t="shared" si="2"/>
        <v>0</v>
      </c>
      <c r="W33" s="9">
        <f t="shared" si="15"/>
        <v>0</v>
      </c>
      <c r="X33" s="9">
        <f t="shared" si="3"/>
        <v>224999.99999999997</v>
      </c>
      <c r="Z33" s="9">
        <f t="shared" si="28"/>
        <v>96500000</v>
      </c>
      <c r="AA33" s="9">
        <f t="shared" si="16"/>
        <v>603125</v>
      </c>
      <c r="AB33" s="9">
        <f t="shared" si="4"/>
        <v>0</v>
      </c>
      <c r="AC33" s="9">
        <f t="shared" si="5"/>
        <v>0</v>
      </c>
      <c r="AD33" s="9">
        <f t="shared" si="17"/>
        <v>0</v>
      </c>
      <c r="AE33" s="9">
        <f t="shared" si="6"/>
        <v>603125</v>
      </c>
      <c r="AG33" s="9">
        <f t="shared" si="29"/>
        <v>73000000</v>
      </c>
      <c r="AH33" s="9">
        <f t="shared" si="18"/>
        <v>456249.99999999994</v>
      </c>
      <c r="AI33" s="9">
        <f t="shared" si="7"/>
        <v>0</v>
      </c>
      <c r="AJ33" s="9">
        <f t="shared" si="8"/>
        <v>0</v>
      </c>
      <c r="AK33" s="9">
        <f t="shared" si="19"/>
        <v>0</v>
      </c>
      <c r="AL33" s="9">
        <f t="shared" si="30"/>
        <v>456249.99999999994</v>
      </c>
    </row>
    <row r="34" spans="1:38">
      <c r="A34" s="8">
        <v>26</v>
      </c>
      <c r="B34" s="9">
        <f t="shared" si="31"/>
        <v>291172853.5293476</v>
      </c>
      <c r="C34" s="10">
        <f t="shared" si="9"/>
        <v>0.26</v>
      </c>
      <c r="D34" s="11">
        <f t="shared" si="10"/>
        <v>2.4779901164930007E-2</v>
      </c>
      <c r="E34" s="9">
        <f t="shared" si="20"/>
        <v>2077502.3421236158</v>
      </c>
      <c r="F34" s="9">
        <f t="shared" si="21"/>
        <v>1819830.3345584224</v>
      </c>
      <c r="G34" s="9">
        <f t="shared" si="22"/>
        <v>257672.00756519334</v>
      </c>
      <c r="H34" s="9">
        <f t="shared" si="23"/>
        <v>7208849.4454874406</v>
      </c>
      <c r="I34" s="9">
        <f t="shared" si="0"/>
        <v>7466521.4530526344</v>
      </c>
      <c r="J34" s="9">
        <f t="shared" si="11"/>
        <v>9286351.7876110561</v>
      </c>
      <c r="L34" s="9">
        <f t="shared" si="32"/>
        <v>85672853.529347718</v>
      </c>
      <c r="M34" s="9">
        <f t="shared" si="24"/>
        <v>535455.33455842314</v>
      </c>
      <c r="N34" s="9">
        <f t="shared" si="12"/>
        <v>257672.00756519334</v>
      </c>
      <c r="O34" s="9">
        <f t="shared" si="25"/>
        <v>7208849.4454874406</v>
      </c>
      <c r="P34" s="9">
        <f t="shared" si="13"/>
        <v>7466521.4530526344</v>
      </c>
      <c r="Q34" s="9">
        <f t="shared" si="14"/>
        <v>8001976.7876110571</v>
      </c>
      <c r="S34" s="9">
        <f t="shared" si="26"/>
        <v>36000000</v>
      </c>
      <c r="T34" s="9">
        <f t="shared" si="27"/>
        <v>224999.99999999997</v>
      </c>
      <c r="U34" s="9">
        <f t="shared" si="1"/>
        <v>0</v>
      </c>
      <c r="V34" s="9">
        <f t="shared" si="2"/>
        <v>0</v>
      </c>
      <c r="W34" s="9">
        <f t="shared" si="15"/>
        <v>0</v>
      </c>
      <c r="X34" s="9">
        <f t="shared" si="3"/>
        <v>224999.99999999997</v>
      </c>
      <c r="Z34" s="9">
        <f t="shared" si="28"/>
        <v>96500000</v>
      </c>
      <c r="AA34" s="9">
        <f t="shared" si="16"/>
        <v>603125</v>
      </c>
      <c r="AB34" s="9">
        <f t="shared" si="4"/>
        <v>0</v>
      </c>
      <c r="AC34" s="9">
        <f t="shared" si="5"/>
        <v>0</v>
      </c>
      <c r="AD34" s="9">
        <f t="shared" si="17"/>
        <v>0</v>
      </c>
      <c r="AE34" s="9">
        <f t="shared" si="6"/>
        <v>603125</v>
      </c>
      <c r="AG34" s="9">
        <f t="shared" si="29"/>
        <v>73000000</v>
      </c>
      <c r="AH34" s="9">
        <f t="shared" si="18"/>
        <v>456249.99999999994</v>
      </c>
      <c r="AI34" s="9">
        <f t="shared" si="7"/>
        <v>0</v>
      </c>
      <c r="AJ34" s="9">
        <f t="shared" si="8"/>
        <v>0</v>
      </c>
      <c r="AK34" s="9">
        <f t="shared" si="19"/>
        <v>0</v>
      </c>
      <c r="AL34" s="9">
        <f t="shared" si="30"/>
        <v>456249.99999999994</v>
      </c>
    </row>
    <row r="35" spans="1:38">
      <c r="A35" s="8">
        <v>27</v>
      </c>
      <c r="B35" s="9">
        <f t="shared" si="31"/>
        <v>283706332.07629496</v>
      </c>
      <c r="C35" s="10">
        <f t="shared" si="9"/>
        <v>0.27</v>
      </c>
      <c r="D35" s="11">
        <f t="shared" si="10"/>
        <v>2.5884983351604385E-2</v>
      </c>
      <c r="E35" s="9">
        <f t="shared" si="20"/>
        <v>2026022.0394158817</v>
      </c>
      <c r="F35" s="9">
        <f t="shared" si="21"/>
        <v>1773164.5754768434</v>
      </c>
      <c r="G35" s="9">
        <f t="shared" si="22"/>
        <v>252857.46393903834</v>
      </c>
      <c r="H35" s="9">
        <f t="shared" si="23"/>
        <v>7337188.4712952496</v>
      </c>
      <c r="I35" s="9">
        <f t="shared" si="0"/>
        <v>7590045.9352342878</v>
      </c>
      <c r="J35" s="9">
        <f t="shared" si="11"/>
        <v>9363210.5107111316</v>
      </c>
      <c r="L35" s="9">
        <f t="shared" si="32"/>
        <v>78206332.076295078</v>
      </c>
      <c r="M35" s="9">
        <f t="shared" si="24"/>
        <v>488789.57547684421</v>
      </c>
      <c r="N35" s="9">
        <f t="shared" si="12"/>
        <v>252857.46393903834</v>
      </c>
      <c r="O35" s="9">
        <f t="shared" si="25"/>
        <v>7337188.4712952496</v>
      </c>
      <c r="P35" s="9">
        <f t="shared" si="13"/>
        <v>7590045.9352342878</v>
      </c>
      <c r="Q35" s="9">
        <f t="shared" si="14"/>
        <v>8078835.5107111325</v>
      </c>
      <c r="S35" s="9">
        <f t="shared" si="26"/>
        <v>36000000</v>
      </c>
      <c r="T35" s="9">
        <f t="shared" si="27"/>
        <v>224999.99999999997</v>
      </c>
      <c r="U35" s="9">
        <f t="shared" si="1"/>
        <v>0</v>
      </c>
      <c r="V35" s="9">
        <f t="shared" si="2"/>
        <v>0</v>
      </c>
      <c r="W35" s="9">
        <f t="shared" si="15"/>
        <v>0</v>
      </c>
      <c r="X35" s="9">
        <f t="shared" si="3"/>
        <v>224999.99999999997</v>
      </c>
      <c r="Z35" s="9">
        <f t="shared" si="28"/>
        <v>96500000</v>
      </c>
      <c r="AA35" s="9">
        <f t="shared" si="16"/>
        <v>603125</v>
      </c>
      <c r="AB35" s="9">
        <f t="shared" si="4"/>
        <v>0</v>
      </c>
      <c r="AC35" s="9">
        <f t="shared" si="5"/>
        <v>0</v>
      </c>
      <c r="AD35" s="9">
        <f t="shared" si="17"/>
        <v>0</v>
      </c>
      <c r="AE35" s="9">
        <f t="shared" si="6"/>
        <v>603125</v>
      </c>
      <c r="AG35" s="9">
        <f t="shared" si="29"/>
        <v>73000000</v>
      </c>
      <c r="AH35" s="9">
        <f t="shared" si="18"/>
        <v>456249.99999999994</v>
      </c>
      <c r="AI35" s="9">
        <f t="shared" si="7"/>
        <v>0</v>
      </c>
      <c r="AJ35" s="9">
        <f t="shared" si="8"/>
        <v>0</v>
      </c>
      <c r="AK35" s="9">
        <f t="shared" si="19"/>
        <v>0</v>
      </c>
      <c r="AL35" s="9">
        <f t="shared" si="30"/>
        <v>456249.99999999994</v>
      </c>
    </row>
    <row r="36" spans="1:38">
      <c r="A36" s="8">
        <v>28</v>
      </c>
      <c r="B36" s="9">
        <f t="shared" si="31"/>
        <v>276116286.14106065</v>
      </c>
      <c r="C36" s="10">
        <f t="shared" si="9"/>
        <v>0.28000000000000003</v>
      </c>
      <c r="D36" s="11">
        <f t="shared" si="10"/>
        <v>2.7004030272665847E-2</v>
      </c>
      <c r="E36" s="9">
        <f t="shared" si="20"/>
        <v>1973578.4926556179</v>
      </c>
      <c r="F36" s="9">
        <f t="shared" si="21"/>
        <v>1725726.7883816289</v>
      </c>
      <c r="G36" s="9">
        <f t="shared" si="22"/>
        <v>247851.70427398896</v>
      </c>
      <c r="H36" s="9">
        <f t="shared" si="23"/>
        <v>7449559.55480392</v>
      </c>
      <c r="I36" s="9">
        <f t="shared" si="0"/>
        <v>7697411.2590779085</v>
      </c>
      <c r="J36" s="9">
        <f t="shared" si="11"/>
        <v>9423138.0474595372</v>
      </c>
      <c r="L36" s="9">
        <f t="shared" si="32"/>
        <v>70616286.141060784</v>
      </c>
      <c r="M36" s="9">
        <f t="shared" si="24"/>
        <v>441351.78838162986</v>
      </c>
      <c r="N36" s="9">
        <f t="shared" si="12"/>
        <v>247851.70427398896</v>
      </c>
      <c r="O36" s="9">
        <f t="shared" si="25"/>
        <v>7449559.55480392</v>
      </c>
      <c r="P36" s="9">
        <f t="shared" si="13"/>
        <v>7697411.2590779085</v>
      </c>
      <c r="Q36" s="9">
        <f t="shared" si="14"/>
        <v>8138763.047459539</v>
      </c>
      <c r="S36" s="9">
        <f t="shared" si="26"/>
        <v>36000000</v>
      </c>
      <c r="T36" s="9">
        <f t="shared" si="27"/>
        <v>224999.99999999997</v>
      </c>
      <c r="U36" s="9">
        <f t="shared" si="1"/>
        <v>0</v>
      </c>
      <c r="V36" s="9">
        <f t="shared" si="2"/>
        <v>0</v>
      </c>
      <c r="W36" s="9">
        <f t="shared" si="15"/>
        <v>0</v>
      </c>
      <c r="X36" s="9">
        <f t="shared" si="3"/>
        <v>224999.99999999997</v>
      </c>
      <c r="Z36" s="9">
        <f t="shared" si="28"/>
        <v>96500000</v>
      </c>
      <c r="AA36" s="9">
        <f t="shared" si="16"/>
        <v>603125</v>
      </c>
      <c r="AB36" s="9">
        <f t="shared" si="4"/>
        <v>0</v>
      </c>
      <c r="AC36" s="9">
        <f t="shared" si="5"/>
        <v>0</v>
      </c>
      <c r="AD36" s="9">
        <f t="shared" si="17"/>
        <v>0</v>
      </c>
      <c r="AE36" s="9">
        <f t="shared" si="6"/>
        <v>603125</v>
      </c>
      <c r="AG36" s="9">
        <f t="shared" si="29"/>
        <v>73000000</v>
      </c>
      <c r="AH36" s="9">
        <f t="shared" si="18"/>
        <v>456249.99999999994</v>
      </c>
      <c r="AI36" s="9">
        <f t="shared" si="7"/>
        <v>0</v>
      </c>
      <c r="AJ36" s="9">
        <f t="shared" si="8"/>
        <v>0</v>
      </c>
      <c r="AK36" s="9">
        <f t="shared" si="19"/>
        <v>0</v>
      </c>
      <c r="AL36" s="9">
        <f t="shared" si="30"/>
        <v>456249.99999999994</v>
      </c>
    </row>
    <row r="37" spans="1:38">
      <c r="A37" s="8">
        <v>29</v>
      </c>
      <c r="B37" s="9">
        <f t="shared" si="31"/>
        <v>268418874.88198274</v>
      </c>
      <c r="C37" s="10">
        <f t="shared" si="9"/>
        <v>0.28999999999999998</v>
      </c>
      <c r="D37" s="11">
        <f t="shared" si="10"/>
        <v>2.8137416075113997E-2</v>
      </c>
      <c r="E37" s="9">
        <f t="shared" si="20"/>
        <v>1920283.9192944637</v>
      </c>
      <c r="F37" s="9">
        <f t="shared" si="21"/>
        <v>1677617.9680123921</v>
      </c>
      <c r="G37" s="9">
        <f t="shared" si="22"/>
        <v>242665.95128207165</v>
      </c>
      <c r="H37" s="9">
        <f t="shared" si="23"/>
        <v>7545785.572129827</v>
      </c>
      <c r="I37" s="9">
        <f t="shared" si="0"/>
        <v>7788451.5234118989</v>
      </c>
      <c r="J37" s="9">
        <f t="shared" si="11"/>
        <v>9466069.4914242905</v>
      </c>
      <c r="L37" s="9">
        <f t="shared" si="32"/>
        <v>62918874.881982878</v>
      </c>
      <c r="M37" s="9">
        <f t="shared" si="24"/>
        <v>393242.96801239293</v>
      </c>
      <c r="N37" s="9">
        <f t="shared" si="12"/>
        <v>242665.95128207165</v>
      </c>
      <c r="O37" s="9">
        <f t="shared" si="25"/>
        <v>7545785.572129827</v>
      </c>
      <c r="P37" s="9">
        <f t="shared" si="13"/>
        <v>7788451.5234118989</v>
      </c>
      <c r="Q37" s="9">
        <f t="shared" si="14"/>
        <v>8181694.4914242914</v>
      </c>
      <c r="S37" s="9">
        <f t="shared" si="26"/>
        <v>36000000</v>
      </c>
      <c r="T37" s="9">
        <f t="shared" si="27"/>
        <v>224999.99999999997</v>
      </c>
      <c r="U37" s="9">
        <f t="shared" si="1"/>
        <v>0</v>
      </c>
      <c r="V37" s="9">
        <f t="shared" si="2"/>
        <v>0</v>
      </c>
      <c r="W37" s="9">
        <f t="shared" si="15"/>
        <v>0</v>
      </c>
      <c r="X37" s="9">
        <f t="shared" si="3"/>
        <v>224999.99999999997</v>
      </c>
      <c r="Z37" s="9">
        <f t="shared" si="28"/>
        <v>96500000</v>
      </c>
      <c r="AA37" s="9">
        <f t="shared" si="16"/>
        <v>603125</v>
      </c>
      <c r="AB37" s="9">
        <f t="shared" si="4"/>
        <v>0</v>
      </c>
      <c r="AC37" s="9">
        <f t="shared" si="5"/>
        <v>0</v>
      </c>
      <c r="AD37" s="9">
        <f t="shared" si="17"/>
        <v>0</v>
      </c>
      <c r="AE37" s="9">
        <f t="shared" si="6"/>
        <v>603125</v>
      </c>
      <c r="AG37" s="9">
        <f t="shared" si="29"/>
        <v>73000000</v>
      </c>
      <c r="AH37" s="9">
        <f t="shared" si="18"/>
        <v>456249.99999999994</v>
      </c>
      <c r="AI37" s="9">
        <f t="shared" si="7"/>
        <v>0</v>
      </c>
      <c r="AJ37" s="9">
        <f t="shared" si="8"/>
        <v>0</v>
      </c>
      <c r="AK37" s="9">
        <f t="shared" si="19"/>
        <v>0</v>
      </c>
      <c r="AL37" s="9">
        <f t="shared" si="30"/>
        <v>456249.99999999994</v>
      </c>
    </row>
    <row r="38" spans="1:38">
      <c r="A38" s="8">
        <v>30</v>
      </c>
      <c r="B38" s="9">
        <f t="shared" si="31"/>
        <v>260630423.35857084</v>
      </c>
      <c r="C38" s="10">
        <f t="shared" si="9"/>
        <v>0.3</v>
      </c>
      <c r="D38" s="11">
        <f t="shared" si="10"/>
        <v>2.9285530376777613E-2</v>
      </c>
      <c r="E38" s="9">
        <f t="shared" si="20"/>
        <v>1866252.0916749246</v>
      </c>
      <c r="F38" s="9">
        <f t="shared" si="21"/>
        <v>1628940.1459910676</v>
      </c>
      <c r="G38" s="9">
        <f t="shared" si="22"/>
        <v>237311.94568385696</v>
      </c>
      <c r="H38" s="9">
        <f t="shared" si="23"/>
        <v>7625750.3741857391</v>
      </c>
      <c r="I38" s="9">
        <f t="shared" si="0"/>
        <v>7863062.3198695965</v>
      </c>
      <c r="J38" s="9">
        <f t="shared" si="11"/>
        <v>9492002.465860663</v>
      </c>
      <c r="L38" s="9">
        <f t="shared" si="32"/>
        <v>55130423.358570978</v>
      </c>
      <c r="M38" s="9">
        <f t="shared" si="24"/>
        <v>344565.14599106857</v>
      </c>
      <c r="N38" s="9">
        <f t="shared" si="12"/>
        <v>237311.94568385696</v>
      </c>
      <c r="O38" s="9">
        <f t="shared" si="25"/>
        <v>7625750.3741857391</v>
      </c>
      <c r="P38" s="9">
        <f t="shared" si="13"/>
        <v>7863062.3198695965</v>
      </c>
      <c r="Q38" s="9">
        <f t="shared" si="14"/>
        <v>8207627.4658606648</v>
      </c>
      <c r="S38" s="9">
        <f t="shared" si="26"/>
        <v>36000000</v>
      </c>
      <c r="T38" s="9">
        <f t="shared" si="27"/>
        <v>224999.99999999997</v>
      </c>
      <c r="U38" s="9">
        <f t="shared" si="1"/>
        <v>0</v>
      </c>
      <c r="V38" s="9">
        <f t="shared" si="2"/>
        <v>0</v>
      </c>
      <c r="W38" s="9">
        <f t="shared" si="15"/>
        <v>0</v>
      </c>
      <c r="X38" s="9">
        <f t="shared" si="3"/>
        <v>224999.99999999997</v>
      </c>
      <c r="Z38" s="9">
        <f t="shared" si="28"/>
        <v>96500000</v>
      </c>
      <c r="AA38" s="9">
        <f t="shared" si="16"/>
        <v>603125</v>
      </c>
      <c r="AB38" s="9">
        <f t="shared" si="4"/>
        <v>0</v>
      </c>
      <c r="AC38" s="9">
        <f t="shared" si="5"/>
        <v>0</v>
      </c>
      <c r="AD38" s="9">
        <f t="shared" si="17"/>
        <v>0</v>
      </c>
      <c r="AE38" s="9">
        <f t="shared" si="6"/>
        <v>603125</v>
      </c>
      <c r="AG38" s="9">
        <f t="shared" si="29"/>
        <v>73000000</v>
      </c>
      <c r="AH38" s="9">
        <f t="shared" si="18"/>
        <v>456249.99999999994</v>
      </c>
      <c r="AI38" s="9">
        <f t="shared" si="7"/>
        <v>0</v>
      </c>
      <c r="AJ38" s="9">
        <f t="shared" si="8"/>
        <v>0</v>
      </c>
      <c r="AK38" s="9">
        <f t="shared" si="19"/>
        <v>0</v>
      </c>
      <c r="AL38" s="9">
        <f t="shared" si="30"/>
        <v>456249.99999999994</v>
      </c>
    </row>
    <row r="39" spans="1:38">
      <c r="A39" s="8">
        <v>31</v>
      </c>
      <c r="B39" s="9">
        <f t="shared" si="31"/>
        <v>252767361.03870124</v>
      </c>
      <c r="C39" s="10">
        <f t="shared" si="9"/>
        <v>0.3</v>
      </c>
      <c r="D39" s="11">
        <f t="shared" si="10"/>
        <v>2.9285530376777613E-2</v>
      </c>
      <c r="E39" s="9">
        <f t="shared" si="20"/>
        <v>1811597.9093534539</v>
      </c>
      <c r="F39" s="9">
        <f t="shared" si="21"/>
        <v>1579796.0064918825</v>
      </c>
      <c r="G39" s="9">
        <f t="shared" si="22"/>
        <v>231801.90286157141</v>
      </c>
      <c r="H39" s="9">
        <f t="shared" si="23"/>
        <v>7395637.7882891521</v>
      </c>
      <c r="I39" s="9">
        <f t="shared" si="0"/>
        <v>7627439.691150723</v>
      </c>
      <c r="J39" s="9">
        <f t="shared" si="11"/>
        <v>9207235.6976426058</v>
      </c>
      <c r="L39" s="9">
        <f t="shared" si="32"/>
        <v>47267361.038701385</v>
      </c>
      <c r="M39" s="9">
        <f t="shared" si="24"/>
        <v>295421.00649188366</v>
      </c>
      <c r="N39" s="9">
        <f t="shared" si="12"/>
        <v>231801.90286157141</v>
      </c>
      <c r="O39" s="9">
        <f t="shared" si="25"/>
        <v>7395637.7882891521</v>
      </c>
      <c r="P39" s="9">
        <f t="shared" si="13"/>
        <v>7627439.691150723</v>
      </c>
      <c r="Q39" s="9">
        <f t="shared" si="14"/>
        <v>7922860.6976426076</v>
      </c>
      <c r="S39" s="9">
        <f t="shared" si="26"/>
        <v>36000000</v>
      </c>
      <c r="T39" s="9">
        <f t="shared" si="27"/>
        <v>224999.99999999997</v>
      </c>
      <c r="U39" s="9">
        <f t="shared" si="1"/>
        <v>0</v>
      </c>
      <c r="V39" s="9">
        <f t="shared" si="2"/>
        <v>0</v>
      </c>
      <c r="W39" s="9">
        <f t="shared" si="15"/>
        <v>0</v>
      </c>
      <c r="X39" s="9">
        <f t="shared" si="3"/>
        <v>224999.99999999997</v>
      </c>
      <c r="Z39" s="9">
        <f t="shared" si="28"/>
        <v>96500000</v>
      </c>
      <c r="AA39" s="9">
        <f t="shared" si="16"/>
        <v>603125</v>
      </c>
      <c r="AB39" s="9">
        <f t="shared" si="4"/>
        <v>0</v>
      </c>
      <c r="AC39" s="9">
        <f t="shared" si="5"/>
        <v>0</v>
      </c>
      <c r="AD39" s="9">
        <f t="shared" si="17"/>
        <v>0</v>
      </c>
      <c r="AE39" s="9">
        <f t="shared" si="6"/>
        <v>603125</v>
      </c>
      <c r="AG39" s="9">
        <f t="shared" si="29"/>
        <v>73000000</v>
      </c>
      <c r="AH39" s="9">
        <f t="shared" si="18"/>
        <v>456249.99999999994</v>
      </c>
      <c r="AI39" s="9">
        <f t="shared" si="7"/>
        <v>0</v>
      </c>
      <c r="AJ39" s="9">
        <f t="shared" si="8"/>
        <v>0</v>
      </c>
      <c r="AK39" s="9">
        <f t="shared" si="19"/>
        <v>0</v>
      </c>
      <c r="AL39" s="9">
        <f t="shared" si="30"/>
        <v>456249.99999999994</v>
      </c>
    </row>
    <row r="40" spans="1:38">
      <c r="A40" s="8">
        <v>32</v>
      </c>
      <c r="B40" s="9">
        <f t="shared" si="31"/>
        <v>245139921.34755051</v>
      </c>
      <c r="C40" s="10">
        <f t="shared" si="9"/>
        <v>0.3</v>
      </c>
      <c r="D40" s="11">
        <f t="shared" si="10"/>
        <v>2.9285530376777613E-2</v>
      </c>
      <c r="E40" s="9">
        <f t="shared" si="20"/>
        <v>1758544.3037485762</v>
      </c>
      <c r="F40" s="9">
        <f t="shared" si="21"/>
        <v>1532124.5084221906</v>
      </c>
      <c r="G40" s="9">
        <f t="shared" si="22"/>
        <v>226419.79532638565</v>
      </c>
      <c r="H40" s="9">
        <f t="shared" si="23"/>
        <v>7172421.789390631</v>
      </c>
      <c r="I40" s="9">
        <f t="shared" si="0"/>
        <v>7398841.5847170167</v>
      </c>
      <c r="J40" s="9">
        <f t="shared" si="11"/>
        <v>8930966.093139207</v>
      </c>
      <c r="L40" s="9">
        <f t="shared" si="32"/>
        <v>39639921.34755066</v>
      </c>
      <c r="M40" s="9">
        <f t="shared" si="24"/>
        <v>247749.5084221916</v>
      </c>
      <c r="N40" s="9">
        <f t="shared" si="12"/>
        <v>226419.79532638565</v>
      </c>
      <c r="O40" s="9">
        <f t="shared" si="25"/>
        <v>7172421.789390631</v>
      </c>
      <c r="P40" s="9">
        <f t="shared" si="13"/>
        <v>7398841.5847170167</v>
      </c>
      <c r="Q40" s="9">
        <f t="shared" si="14"/>
        <v>7646591.0931392079</v>
      </c>
      <c r="S40" s="9">
        <f t="shared" si="26"/>
        <v>36000000</v>
      </c>
      <c r="T40" s="9">
        <f t="shared" si="27"/>
        <v>224999.99999999997</v>
      </c>
      <c r="U40" s="9">
        <f t="shared" si="1"/>
        <v>0</v>
      </c>
      <c r="V40" s="9">
        <f t="shared" si="2"/>
        <v>0</v>
      </c>
      <c r="W40" s="9">
        <f t="shared" si="15"/>
        <v>0</v>
      </c>
      <c r="X40" s="9">
        <f t="shared" si="3"/>
        <v>224999.99999999997</v>
      </c>
      <c r="Z40" s="9">
        <f t="shared" si="28"/>
        <v>96500000</v>
      </c>
      <c r="AA40" s="9">
        <f t="shared" si="16"/>
        <v>603125</v>
      </c>
      <c r="AB40" s="9">
        <f t="shared" si="4"/>
        <v>0</v>
      </c>
      <c r="AC40" s="9">
        <f t="shared" si="5"/>
        <v>0</v>
      </c>
      <c r="AD40" s="9">
        <f t="shared" si="17"/>
        <v>0</v>
      </c>
      <c r="AE40" s="9">
        <f t="shared" si="6"/>
        <v>603125</v>
      </c>
      <c r="AG40" s="9">
        <f t="shared" si="29"/>
        <v>73000000</v>
      </c>
      <c r="AH40" s="9">
        <f t="shared" si="18"/>
        <v>456249.99999999994</v>
      </c>
      <c r="AI40" s="9">
        <f t="shared" si="7"/>
        <v>0</v>
      </c>
      <c r="AJ40" s="9">
        <f t="shared" si="8"/>
        <v>0</v>
      </c>
      <c r="AK40" s="9">
        <f t="shared" si="19"/>
        <v>0</v>
      </c>
      <c r="AL40" s="9">
        <f t="shared" si="30"/>
        <v>456249.99999999994</v>
      </c>
    </row>
    <row r="41" spans="1:38">
      <c r="A41" s="8">
        <v>33</v>
      </c>
      <c r="B41" s="9">
        <f t="shared" si="31"/>
        <v>237741079.76283351</v>
      </c>
      <c r="C41" s="10">
        <f t="shared" si="9"/>
        <v>0.3</v>
      </c>
      <c r="D41" s="11">
        <f t="shared" si="10"/>
        <v>2.9285530376777613E-2</v>
      </c>
      <c r="E41" s="9">
        <f t="shared" si="20"/>
        <v>1707044.4011222383</v>
      </c>
      <c r="F41" s="9">
        <f t="shared" si="21"/>
        <v>1485881.7485177093</v>
      </c>
      <c r="G41" s="9">
        <f t="shared" si="22"/>
        <v>221162.65260452894</v>
      </c>
      <c r="H41" s="9">
        <f t="shared" si="23"/>
        <v>6955896.7476213118</v>
      </c>
      <c r="I41" s="9">
        <f t="shared" si="0"/>
        <v>7177059.4002258405</v>
      </c>
      <c r="J41" s="9">
        <f t="shared" si="11"/>
        <v>8662941.1487435494</v>
      </c>
      <c r="L41" s="9">
        <f t="shared" si="32"/>
        <v>32241079.762833644</v>
      </c>
      <c r="M41" s="9">
        <f t="shared" si="24"/>
        <v>201506.74851771025</v>
      </c>
      <c r="N41" s="9">
        <f t="shared" si="12"/>
        <v>221162.65260452894</v>
      </c>
      <c r="O41" s="9">
        <f t="shared" si="25"/>
        <v>6955896.7476213118</v>
      </c>
      <c r="P41" s="9">
        <f t="shared" si="13"/>
        <v>7177059.4002258405</v>
      </c>
      <c r="Q41" s="9">
        <f t="shared" si="14"/>
        <v>7378566.1487435512</v>
      </c>
      <c r="S41" s="9">
        <f t="shared" si="26"/>
        <v>36000000</v>
      </c>
      <c r="T41" s="9">
        <f t="shared" si="27"/>
        <v>224999.99999999997</v>
      </c>
      <c r="U41" s="9">
        <f t="shared" si="1"/>
        <v>0</v>
      </c>
      <c r="V41" s="9">
        <f t="shared" si="2"/>
        <v>0</v>
      </c>
      <c r="W41" s="9">
        <f t="shared" si="15"/>
        <v>0</v>
      </c>
      <c r="X41" s="9">
        <f t="shared" si="3"/>
        <v>224999.99999999997</v>
      </c>
      <c r="Z41" s="9">
        <f t="shared" si="28"/>
        <v>96500000</v>
      </c>
      <c r="AA41" s="9">
        <f t="shared" si="16"/>
        <v>603125</v>
      </c>
      <c r="AB41" s="9">
        <f t="shared" si="4"/>
        <v>0</v>
      </c>
      <c r="AC41" s="9">
        <f t="shared" si="5"/>
        <v>0</v>
      </c>
      <c r="AD41" s="9">
        <f t="shared" si="17"/>
        <v>0</v>
      </c>
      <c r="AE41" s="9">
        <f t="shared" si="6"/>
        <v>603125</v>
      </c>
      <c r="AG41" s="9">
        <f t="shared" si="29"/>
        <v>73000000</v>
      </c>
      <c r="AH41" s="9">
        <f t="shared" si="18"/>
        <v>456249.99999999994</v>
      </c>
      <c r="AI41" s="9">
        <f t="shared" si="7"/>
        <v>0</v>
      </c>
      <c r="AJ41" s="9">
        <f t="shared" si="8"/>
        <v>0</v>
      </c>
      <c r="AK41" s="9">
        <f t="shared" si="19"/>
        <v>0</v>
      </c>
      <c r="AL41" s="9">
        <f t="shared" si="30"/>
        <v>456249.99999999994</v>
      </c>
    </row>
    <row r="42" spans="1:38">
      <c r="A42" s="8">
        <v>34</v>
      </c>
      <c r="B42" s="9">
        <f t="shared" si="31"/>
        <v>230564020.36260766</v>
      </c>
      <c r="C42" s="10">
        <f t="shared" si="9"/>
        <v>0.3</v>
      </c>
      <c r="D42" s="11">
        <f t="shared" si="10"/>
        <v>2.9285530376777613E-2</v>
      </c>
      <c r="E42" s="9">
        <f t="shared" si="20"/>
        <v>1657052.7004586649</v>
      </c>
      <c r="F42" s="9">
        <f t="shared" si="21"/>
        <v>1441025.1272662978</v>
      </c>
      <c r="G42" s="9">
        <f t="shared" si="22"/>
        <v>216027.5731923671</v>
      </c>
      <c r="H42" s="9">
        <f t="shared" si="23"/>
        <v>6745863.1400641724</v>
      </c>
      <c r="I42" s="9">
        <f t="shared" si="0"/>
        <v>6961890.7132565398</v>
      </c>
      <c r="J42" s="9">
        <f t="shared" si="11"/>
        <v>8402915.8405228369</v>
      </c>
      <c r="L42" s="9">
        <f t="shared" si="32"/>
        <v>25064020.362607803</v>
      </c>
      <c r="M42" s="9">
        <f t="shared" si="24"/>
        <v>156650.12726629875</v>
      </c>
      <c r="N42" s="9">
        <f t="shared" si="12"/>
        <v>216027.5731923671</v>
      </c>
      <c r="O42" s="9">
        <f t="shared" si="25"/>
        <v>6745863.1400641724</v>
      </c>
      <c r="P42" s="9">
        <f t="shared" si="13"/>
        <v>6961890.7132565398</v>
      </c>
      <c r="Q42" s="9">
        <f t="shared" si="14"/>
        <v>7118540.8405228388</v>
      </c>
      <c r="S42" s="9">
        <f t="shared" si="26"/>
        <v>36000000</v>
      </c>
      <c r="T42" s="9">
        <f t="shared" si="27"/>
        <v>224999.99999999997</v>
      </c>
      <c r="U42" s="9">
        <f t="shared" si="1"/>
        <v>0</v>
      </c>
      <c r="V42" s="9">
        <f t="shared" si="2"/>
        <v>0</v>
      </c>
      <c r="W42" s="9">
        <f t="shared" si="15"/>
        <v>0</v>
      </c>
      <c r="X42" s="9">
        <f t="shared" si="3"/>
        <v>224999.99999999997</v>
      </c>
      <c r="Z42" s="9">
        <f t="shared" si="28"/>
        <v>96500000</v>
      </c>
      <c r="AA42" s="9">
        <f t="shared" si="16"/>
        <v>603125</v>
      </c>
      <c r="AB42" s="9">
        <f t="shared" si="4"/>
        <v>0</v>
      </c>
      <c r="AC42" s="9">
        <f t="shared" si="5"/>
        <v>0</v>
      </c>
      <c r="AD42" s="9">
        <f t="shared" si="17"/>
        <v>0</v>
      </c>
      <c r="AE42" s="9">
        <f t="shared" si="6"/>
        <v>603125</v>
      </c>
      <c r="AG42" s="9">
        <f t="shared" si="29"/>
        <v>73000000</v>
      </c>
      <c r="AH42" s="9">
        <f t="shared" si="18"/>
        <v>456249.99999999994</v>
      </c>
      <c r="AI42" s="9">
        <f t="shared" si="7"/>
        <v>0</v>
      </c>
      <c r="AJ42" s="9">
        <f t="shared" si="8"/>
        <v>0</v>
      </c>
      <c r="AK42" s="9">
        <f t="shared" si="19"/>
        <v>0</v>
      </c>
      <c r="AL42" s="9">
        <f t="shared" si="30"/>
        <v>456249.99999999994</v>
      </c>
    </row>
    <row r="43" spans="1:38">
      <c r="A43" s="8">
        <v>35</v>
      </c>
      <c r="B43" s="9">
        <f t="shared" si="31"/>
        <v>223602129.64935112</v>
      </c>
      <c r="C43" s="10">
        <f t="shared" si="9"/>
        <v>0.3</v>
      </c>
      <c r="D43" s="11">
        <f t="shared" si="10"/>
        <v>2.9285530376777613E-2</v>
      </c>
      <c r="E43" s="9">
        <f t="shared" si="20"/>
        <v>1608525.0332634612</v>
      </c>
      <c r="F43" s="9">
        <f t="shared" si="21"/>
        <v>1397513.3103084443</v>
      </c>
      <c r="G43" s="9">
        <f t="shared" si="22"/>
        <v>211011.72295501688</v>
      </c>
      <c r="H43" s="9">
        <f t="shared" si="23"/>
        <v>6542127.3699357826</v>
      </c>
      <c r="I43" s="9">
        <f t="shared" si="0"/>
        <v>6753139.092890799</v>
      </c>
      <c r="J43" s="9">
        <f t="shared" si="11"/>
        <v>8150652.4031992443</v>
      </c>
      <c r="L43" s="9">
        <f t="shared" si="32"/>
        <v>18102129.649351262</v>
      </c>
      <c r="M43" s="9">
        <f t="shared" si="24"/>
        <v>113138.31030844538</v>
      </c>
      <c r="N43" s="9">
        <f t="shared" si="12"/>
        <v>211011.72295501688</v>
      </c>
      <c r="O43" s="9">
        <f t="shared" si="25"/>
        <v>6542127.3699357826</v>
      </c>
      <c r="P43" s="9">
        <f t="shared" si="13"/>
        <v>6753139.092890799</v>
      </c>
      <c r="Q43" s="9">
        <f t="shared" si="14"/>
        <v>6866277.4031992452</v>
      </c>
      <c r="S43" s="9">
        <f t="shared" si="26"/>
        <v>36000000</v>
      </c>
      <c r="T43" s="9">
        <f t="shared" si="27"/>
        <v>224999.99999999997</v>
      </c>
      <c r="U43" s="9">
        <f t="shared" si="1"/>
        <v>0</v>
      </c>
      <c r="V43" s="9">
        <f t="shared" si="2"/>
        <v>0</v>
      </c>
      <c r="W43" s="9">
        <f t="shared" si="15"/>
        <v>0</v>
      </c>
      <c r="X43" s="9">
        <f t="shared" si="3"/>
        <v>224999.99999999997</v>
      </c>
      <c r="Z43" s="9">
        <f t="shared" si="28"/>
        <v>96500000</v>
      </c>
      <c r="AA43" s="9">
        <f t="shared" si="16"/>
        <v>603125</v>
      </c>
      <c r="AB43" s="9">
        <f t="shared" si="4"/>
        <v>0</v>
      </c>
      <c r="AC43" s="9">
        <f t="shared" si="5"/>
        <v>0</v>
      </c>
      <c r="AD43" s="9">
        <f t="shared" si="17"/>
        <v>0</v>
      </c>
      <c r="AE43" s="9">
        <f t="shared" si="6"/>
        <v>603125</v>
      </c>
      <c r="AG43" s="9">
        <f t="shared" si="29"/>
        <v>73000000</v>
      </c>
      <c r="AH43" s="9">
        <f t="shared" si="18"/>
        <v>456249.99999999994</v>
      </c>
      <c r="AI43" s="9">
        <f t="shared" si="7"/>
        <v>0</v>
      </c>
      <c r="AJ43" s="9">
        <f t="shared" si="8"/>
        <v>0</v>
      </c>
      <c r="AK43" s="9">
        <f t="shared" si="19"/>
        <v>0</v>
      </c>
      <c r="AL43" s="9">
        <f t="shared" si="30"/>
        <v>456249.99999999994</v>
      </c>
    </row>
    <row r="44" spans="1:38">
      <c r="A44" s="8">
        <v>36</v>
      </c>
      <c r="B44" s="9">
        <f t="shared" si="31"/>
        <v>216848990.55646032</v>
      </c>
      <c r="C44" s="10">
        <f t="shared" si="9"/>
        <v>0.3</v>
      </c>
      <c r="D44" s="11">
        <f t="shared" si="10"/>
        <v>2.9285530376777613E-2</v>
      </c>
      <c r="E44" s="9">
        <f t="shared" si="20"/>
        <v>1561418.5245400171</v>
      </c>
      <c r="F44" s="9">
        <f t="shared" si="21"/>
        <v>1355306.190977877</v>
      </c>
      <c r="G44" s="9">
        <f t="shared" si="22"/>
        <v>206112.33356214012</v>
      </c>
      <c r="H44" s="9">
        <f t="shared" si="23"/>
        <v>6344501.5911092181</v>
      </c>
      <c r="I44" s="9">
        <f t="shared" si="0"/>
        <v>6550613.9246713584</v>
      </c>
      <c r="J44" s="9">
        <f t="shared" si="11"/>
        <v>7905920.1156492354</v>
      </c>
      <c r="L44" s="9">
        <f t="shared" si="32"/>
        <v>11348990.556460463</v>
      </c>
      <c r="M44" s="9">
        <f t="shared" si="24"/>
        <v>70931.190977877879</v>
      </c>
      <c r="N44" s="9">
        <f t="shared" si="12"/>
        <v>206112.33356214012</v>
      </c>
      <c r="O44" s="9">
        <f t="shared" si="25"/>
        <v>6344501.5911092181</v>
      </c>
      <c r="P44" s="9">
        <f t="shared" si="13"/>
        <v>6550613.9246713584</v>
      </c>
      <c r="Q44" s="9">
        <f t="shared" si="14"/>
        <v>6621545.1156492364</v>
      </c>
      <c r="S44" s="9">
        <f t="shared" si="26"/>
        <v>36000000</v>
      </c>
      <c r="T44" s="9">
        <f t="shared" si="27"/>
        <v>224999.99999999997</v>
      </c>
      <c r="U44" s="9">
        <f t="shared" si="1"/>
        <v>0</v>
      </c>
      <c r="V44" s="9">
        <f t="shared" si="2"/>
        <v>0</v>
      </c>
      <c r="W44" s="9">
        <f t="shared" si="15"/>
        <v>0</v>
      </c>
      <c r="X44" s="9">
        <f t="shared" si="3"/>
        <v>224999.99999999997</v>
      </c>
      <c r="Z44" s="9">
        <f t="shared" si="28"/>
        <v>96500000</v>
      </c>
      <c r="AA44" s="9">
        <f t="shared" si="16"/>
        <v>603125</v>
      </c>
      <c r="AB44" s="9">
        <f t="shared" si="4"/>
        <v>0</v>
      </c>
      <c r="AC44" s="9">
        <f t="shared" si="5"/>
        <v>0</v>
      </c>
      <c r="AD44" s="9">
        <f t="shared" si="17"/>
        <v>0</v>
      </c>
      <c r="AE44" s="9">
        <f t="shared" si="6"/>
        <v>603125</v>
      </c>
      <c r="AG44" s="9">
        <f t="shared" si="29"/>
        <v>73000000</v>
      </c>
      <c r="AH44" s="9">
        <f t="shared" si="18"/>
        <v>456249.99999999994</v>
      </c>
      <c r="AI44" s="9">
        <f t="shared" si="7"/>
        <v>0</v>
      </c>
      <c r="AJ44" s="9">
        <f t="shared" si="8"/>
        <v>0</v>
      </c>
      <c r="AK44" s="9">
        <f t="shared" si="19"/>
        <v>0</v>
      </c>
      <c r="AL44" s="9">
        <f t="shared" si="30"/>
        <v>456249.99999999994</v>
      </c>
    </row>
    <row r="45" spans="1:38">
      <c r="A45" s="8">
        <v>37</v>
      </c>
      <c r="B45" s="9">
        <f t="shared" si="31"/>
        <v>210298376.63178897</v>
      </c>
      <c r="C45" s="10">
        <f t="shared" si="9"/>
        <v>0.3</v>
      </c>
      <c r="D45" s="11">
        <f t="shared" si="10"/>
        <v>2.9285530376777613E-2</v>
      </c>
      <c r="E45" s="9">
        <f t="shared" si="20"/>
        <v>1515691.5549087368</v>
      </c>
      <c r="F45" s="9">
        <f t="shared" si="21"/>
        <v>1314364.8539486809</v>
      </c>
      <c r="G45" s="9">
        <f t="shared" si="22"/>
        <v>201326.70096005592</v>
      </c>
      <c r="H45" s="9">
        <f t="shared" si="23"/>
        <v>6152803.5378206531</v>
      </c>
      <c r="I45" s="9">
        <f t="shared" si="0"/>
        <v>6354130.238780709</v>
      </c>
      <c r="J45" s="9">
        <f t="shared" si="11"/>
        <v>7668495.0927293897</v>
      </c>
      <c r="L45" s="9">
        <f t="shared" si="32"/>
        <v>4798376.6317891041</v>
      </c>
      <c r="M45" s="9">
        <f t="shared" si="24"/>
        <v>29989.853948681899</v>
      </c>
      <c r="N45" s="9">
        <f t="shared" si="12"/>
        <v>201326.70096005592</v>
      </c>
      <c r="O45" s="9">
        <f t="shared" si="25"/>
        <v>6152803.5378206531</v>
      </c>
      <c r="P45" s="9">
        <f t="shared" si="13"/>
        <v>6354130.238780709</v>
      </c>
      <c r="Q45" s="9">
        <f t="shared" si="14"/>
        <v>4798376.6317891041</v>
      </c>
      <c r="S45" s="9">
        <f t="shared" si="26"/>
        <v>36000000</v>
      </c>
      <c r="T45" s="9">
        <f t="shared" si="27"/>
        <v>224999.99999999997</v>
      </c>
      <c r="U45" s="9">
        <f t="shared" si="1"/>
        <v>1585743.4609402865</v>
      </c>
      <c r="V45" s="9">
        <f t="shared" si="2"/>
        <v>6152803.5378206531</v>
      </c>
      <c r="W45" s="9">
        <f t="shared" si="15"/>
        <v>7738546.9987609396</v>
      </c>
      <c r="X45" s="9">
        <f t="shared" si="3"/>
        <v>7963546.9987609396</v>
      </c>
      <c r="Z45" s="9">
        <f t="shared" si="28"/>
        <v>96500000</v>
      </c>
      <c r="AA45" s="9">
        <f t="shared" si="16"/>
        <v>603125</v>
      </c>
      <c r="AB45" s="9">
        <f t="shared" si="4"/>
        <v>0</v>
      </c>
      <c r="AC45" s="9">
        <f t="shared" si="5"/>
        <v>0</v>
      </c>
      <c r="AD45" s="9">
        <f t="shared" si="17"/>
        <v>0</v>
      </c>
      <c r="AE45" s="9">
        <f t="shared" si="6"/>
        <v>603125</v>
      </c>
      <c r="AG45" s="9">
        <f t="shared" si="29"/>
        <v>73000000</v>
      </c>
      <c r="AH45" s="9">
        <f t="shared" si="18"/>
        <v>456249.99999999994</v>
      </c>
      <c r="AI45" s="9">
        <f t="shared" si="7"/>
        <v>0</v>
      </c>
      <c r="AJ45" s="9">
        <f t="shared" si="8"/>
        <v>0</v>
      </c>
      <c r="AK45" s="9">
        <f t="shared" si="19"/>
        <v>0</v>
      </c>
      <c r="AL45" s="9">
        <f t="shared" si="30"/>
        <v>456249.99999999994</v>
      </c>
    </row>
    <row r="46" spans="1:38">
      <c r="A46" s="8">
        <v>38</v>
      </c>
      <c r="B46" s="9">
        <f t="shared" si="31"/>
        <v>203944246.39300826</v>
      </c>
      <c r="C46" s="10">
        <f t="shared" si="9"/>
        <v>0.3</v>
      </c>
      <c r="D46" s="11">
        <f t="shared" si="10"/>
        <v>2.9285530376777613E-2</v>
      </c>
      <c r="E46" s="9">
        <f t="shared" si="20"/>
        <v>1471303.7238356322</v>
      </c>
      <c r="F46" s="9">
        <f t="shared" si="21"/>
        <v>1274651.5399563015</v>
      </c>
      <c r="G46" s="9">
        <f t="shared" si="22"/>
        <v>196652.18387933075</v>
      </c>
      <c r="H46" s="9">
        <f t="shared" si="23"/>
        <v>5966856.3594068037</v>
      </c>
      <c r="I46" s="9">
        <f t="shared" si="0"/>
        <v>6163508.5432861345</v>
      </c>
      <c r="J46" s="9">
        <f t="shared" si="11"/>
        <v>7438160.0832424359</v>
      </c>
      <c r="L46" s="9">
        <f t="shared" si="32"/>
        <v>0</v>
      </c>
      <c r="M46" s="9">
        <f t="shared" si="24"/>
        <v>0</v>
      </c>
      <c r="N46" s="9">
        <f t="shared" si="12"/>
        <v>0</v>
      </c>
      <c r="O46" s="9">
        <f t="shared" si="25"/>
        <v>0</v>
      </c>
      <c r="P46" s="9">
        <f t="shared" si="13"/>
        <v>0</v>
      </c>
      <c r="Q46" s="9">
        <f t="shared" si="14"/>
        <v>0</v>
      </c>
      <c r="S46" s="9">
        <f t="shared" si="26"/>
        <v>28261453.001239061</v>
      </c>
      <c r="T46" s="9">
        <f t="shared" si="27"/>
        <v>176634.08125774411</v>
      </c>
      <c r="U46" s="9">
        <f t="shared" si="1"/>
        <v>196652.18387933075</v>
      </c>
      <c r="V46" s="9">
        <f t="shared" si="2"/>
        <v>5966856.3594068037</v>
      </c>
      <c r="W46" s="9">
        <f t="shared" si="15"/>
        <v>6163508.5432861345</v>
      </c>
      <c r="X46" s="9">
        <f t="shared" si="3"/>
        <v>6340142.6245438782</v>
      </c>
      <c r="Z46" s="9">
        <f t="shared" si="28"/>
        <v>96500000</v>
      </c>
      <c r="AA46" s="9">
        <f t="shared" si="16"/>
        <v>603125</v>
      </c>
      <c r="AB46" s="9">
        <f t="shared" si="4"/>
        <v>0</v>
      </c>
      <c r="AC46" s="9">
        <f t="shared" si="5"/>
        <v>0</v>
      </c>
      <c r="AD46" s="9">
        <f t="shared" si="17"/>
        <v>0</v>
      </c>
      <c r="AE46" s="9">
        <f t="shared" si="6"/>
        <v>603125</v>
      </c>
      <c r="AG46" s="9">
        <f t="shared" si="29"/>
        <v>73000000</v>
      </c>
      <c r="AH46" s="9">
        <f t="shared" si="18"/>
        <v>456249.99999999994</v>
      </c>
      <c r="AI46" s="9">
        <f t="shared" si="7"/>
        <v>0</v>
      </c>
      <c r="AJ46" s="9">
        <f t="shared" si="8"/>
        <v>0</v>
      </c>
      <c r="AK46" s="9">
        <f t="shared" si="19"/>
        <v>0</v>
      </c>
      <c r="AL46" s="9">
        <f t="shared" si="30"/>
        <v>456249.99999999994</v>
      </c>
    </row>
    <row r="47" spans="1:38">
      <c r="A47" s="8">
        <v>39</v>
      </c>
      <c r="B47" s="9">
        <f t="shared" si="31"/>
        <v>197780737.84972212</v>
      </c>
      <c r="C47" s="10">
        <f t="shared" si="9"/>
        <v>0.3</v>
      </c>
      <c r="D47" s="11">
        <f t="shared" si="10"/>
        <v>2.9285530376777613E-2</v>
      </c>
      <c r="E47" s="9">
        <f t="shared" si="20"/>
        <v>1428215.8139377777</v>
      </c>
      <c r="F47" s="9">
        <f t="shared" si="21"/>
        <v>1236129.6115607631</v>
      </c>
      <c r="G47" s="9">
        <f t="shared" si="22"/>
        <v>192086.20237701456</v>
      </c>
      <c r="H47" s="9">
        <f t="shared" si="23"/>
        <v>5786488.4599248543</v>
      </c>
      <c r="I47" s="9">
        <f t="shared" si="0"/>
        <v>5978574.6623018691</v>
      </c>
      <c r="J47" s="9">
        <f t="shared" si="11"/>
        <v>7214704.273862632</v>
      </c>
      <c r="L47" s="9">
        <f t="shared" si="32"/>
        <v>0</v>
      </c>
      <c r="M47" s="9">
        <f t="shared" si="24"/>
        <v>0</v>
      </c>
      <c r="N47" s="9">
        <f t="shared" si="12"/>
        <v>0</v>
      </c>
      <c r="O47" s="9">
        <f t="shared" si="25"/>
        <v>0</v>
      </c>
      <c r="P47" s="9">
        <f t="shared" si="13"/>
        <v>0</v>
      </c>
      <c r="Q47" s="9">
        <f t="shared" si="14"/>
        <v>0</v>
      </c>
      <c r="S47" s="9">
        <f t="shared" si="26"/>
        <v>22097944.457952928</v>
      </c>
      <c r="T47" s="9">
        <f t="shared" si="27"/>
        <v>138112.15286220578</v>
      </c>
      <c r="U47" s="9">
        <f t="shared" si="1"/>
        <v>192086.20237701456</v>
      </c>
      <c r="V47" s="9">
        <f t="shared" si="2"/>
        <v>5786488.4599248543</v>
      </c>
      <c r="W47" s="9">
        <f t="shared" si="15"/>
        <v>5978574.6623018691</v>
      </c>
      <c r="X47" s="9">
        <f t="shared" si="3"/>
        <v>6116686.8151640743</v>
      </c>
      <c r="Z47" s="9">
        <f t="shared" si="28"/>
        <v>96500000</v>
      </c>
      <c r="AA47" s="9">
        <f t="shared" si="16"/>
        <v>603125</v>
      </c>
      <c r="AB47" s="9">
        <f t="shared" si="4"/>
        <v>0</v>
      </c>
      <c r="AC47" s="9">
        <f t="shared" si="5"/>
        <v>0</v>
      </c>
      <c r="AD47" s="9">
        <f t="shared" si="17"/>
        <v>0</v>
      </c>
      <c r="AE47" s="9">
        <f t="shared" si="6"/>
        <v>603125</v>
      </c>
      <c r="AG47" s="9">
        <f t="shared" si="29"/>
        <v>73000000</v>
      </c>
      <c r="AH47" s="9">
        <f t="shared" si="18"/>
        <v>456249.99999999994</v>
      </c>
      <c r="AI47" s="9">
        <f t="shared" si="7"/>
        <v>0</v>
      </c>
      <c r="AJ47" s="9">
        <f t="shared" si="8"/>
        <v>0</v>
      </c>
      <c r="AK47" s="9">
        <f t="shared" si="19"/>
        <v>0</v>
      </c>
      <c r="AL47" s="9">
        <f t="shared" si="30"/>
        <v>456249.99999999994</v>
      </c>
    </row>
    <row r="48" spans="1:38">
      <c r="A48" s="8">
        <v>40</v>
      </c>
      <c r="B48" s="9">
        <f t="shared" si="31"/>
        <v>191802163.18742025</v>
      </c>
      <c r="C48" s="10">
        <f t="shared" si="9"/>
        <v>0.3</v>
      </c>
      <c r="D48" s="11">
        <f>1-(1-C48)^(1/12)</f>
        <v>2.9285530376777613E-2</v>
      </c>
      <c r="E48" s="9">
        <f t="shared" si="20"/>
        <v>1386389.7563341085</v>
      </c>
      <c r="F48" s="9">
        <f t="shared" si="21"/>
        <v>1198763.5199213764</v>
      </c>
      <c r="G48" s="9">
        <f t="shared" si="22"/>
        <v>187626.23641273216</v>
      </c>
      <c r="H48" s="9">
        <f t="shared" si="23"/>
        <v>5611533.342510907</v>
      </c>
      <c r="I48" s="9">
        <f t="shared" si="0"/>
        <v>5799159.5789236389</v>
      </c>
      <c r="J48" s="9">
        <f t="shared" si="11"/>
        <v>6997923.0988450153</v>
      </c>
      <c r="L48" s="9">
        <f t="shared" si="32"/>
        <v>0</v>
      </c>
      <c r="M48" s="9">
        <f t="shared" si="24"/>
        <v>0</v>
      </c>
      <c r="N48" s="9">
        <f t="shared" si="12"/>
        <v>0</v>
      </c>
      <c r="O48" s="9">
        <f t="shared" si="25"/>
        <v>0</v>
      </c>
      <c r="P48" s="9">
        <f t="shared" si="13"/>
        <v>0</v>
      </c>
      <c r="Q48" s="9">
        <f t="shared" si="14"/>
        <v>0</v>
      </c>
      <c r="S48" s="9">
        <f t="shared" si="26"/>
        <v>16119369.79565106</v>
      </c>
      <c r="T48" s="9">
        <f t="shared" si="27"/>
        <v>100746.06122281912</v>
      </c>
      <c r="U48" s="9">
        <f t="shared" si="1"/>
        <v>187626.23641273216</v>
      </c>
      <c r="V48" s="9">
        <f t="shared" si="2"/>
        <v>5611533.342510907</v>
      </c>
      <c r="W48" s="9">
        <f t="shared" si="15"/>
        <v>5799159.5789236389</v>
      </c>
      <c r="X48" s="9">
        <f t="shared" si="3"/>
        <v>5899905.6401464585</v>
      </c>
      <c r="Z48" s="9">
        <f t="shared" si="28"/>
        <v>96500000</v>
      </c>
      <c r="AA48" s="9">
        <f t="shared" si="16"/>
        <v>603125</v>
      </c>
      <c r="AB48" s="9">
        <f t="shared" si="4"/>
        <v>0</v>
      </c>
      <c r="AC48" s="9">
        <f t="shared" si="5"/>
        <v>0</v>
      </c>
      <c r="AD48" s="9">
        <f t="shared" si="17"/>
        <v>0</v>
      </c>
      <c r="AE48" s="9">
        <f t="shared" si="6"/>
        <v>603125</v>
      </c>
      <c r="AG48" s="9">
        <f t="shared" si="29"/>
        <v>73000000</v>
      </c>
      <c r="AH48" s="9">
        <f t="shared" si="18"/>
        <v>456249.99999999994</v>
      </c>
      <c r="AI48" s="9">
        <f t="shared" si="7"/>
        <v>0</v>
      </c>
      <c r="AJ48" s="9">
        <f t="shared" si="8"/>
        <v>0</v>
      </c>
      <c r="AK48" s="9">
        <f t="shared" si="19"/>
        <v>0</v>
      </c>
      <c r="AL48" s="9">
        <f t="shared" si="30"/>
        <v>456249.99999999994</v>
      </c>
    </row>
    <row r="49" spans="1:38">
      <c r="A49" s="8">
        <v>41</v>
      </c>
      <c r="B49" s="9">
        <f t="shared" si="31"/>
        <v>186003003.60849661</v>
      </c>
      <c r="C49" s="10">
        <f t="shared" si="9"/>
        <v>0.3</v>
      </c>
      <c r="D49" s="11">
        <f t="shared" ref="D49:D112" si="33">1-(1-C49)^(1/12)</f>
        <v>2.9285530376777613E-2</v>
      </c>
      <c r="E49" s="9">
        <f t="shared" si="20"/>
        <v>1345788.5970109329</v>
      </c>
      <c r="F49" s="9">
        <f t="shared" si="21"/>
        <v>1162518.7725531037</v>
      </c>
      <c r="G49" s="9">
        <f t="shared" si="22"/>
        <v>183269.82445782912</v>
      </c>
      <c r="H49" s="9">
        <f t="shared" si="23"/>
        <v>5441829.4583371971</v>
      </c>
      <c r="I49" s="9">
        <f t="shared" si="0"/>
        <v>5625099.282795026</v>
      </c>
      <c r="J49" s="9">
        <f t="shared" si="11"/>
        <v>6787618.0553481299</v>
      </c>
      <c r="L49" s="9">
        <f t="shared" si="32"/>
        <v>0</v>
      </c>
      <c r="M49" s="9">
        <f t="shared" si="24"/>
        <v>0</v>
      </c>
      <c r="N49" s="9">
        <f t="shared" si="12"/>
        <v>0</v>
      </c>
      <c r="O49" s="9">
        <f t="shared" si="25"/>
        <v>0</v>
      </c>
      <c r="P49" s="9">
        <f t="shared" si="13"/>
        <v>0</v>
      </c>
      <c r="Q49" s="9">
        <f t="shared" si="14"/>
        <v>0</v>
      </c>
      <c r="S49" s="9">
        <f t="shared" si="26"/>
        <v>10320210.216727421</v>
      </c>
      <c r="T49" s="9">
        <f t="shared" si="27"/>
        <v>64501.313854546373</v>
      </c>
      <c r="U49" s="9">
        <f t="shared" si="1"/>
        <v>183269.82445782912</v>
      </c>
      <c r="V49" s="9">
        <f t="shared" si="2"/>
        <v>5441829.4583371971</v>
      </c>
      <c r="W49" s="9">
        <f t="shared" si="15"/>
        <v>5625099.282795026</v>
      </c>
      <c r="X49" s="9">
        <f t="shared" si="3"/>
        <v>5689600.5966495723</v>
      </c>
      <c r="Z49" s="9">
        <f t="shared" si="28"/>
        <v>96500000</v>
      </c>
      <c r="AA49" s="9">
        <f t="shared" si="16"/>
        <v>603125</v>
      </c>
      <c r="AB49" s="9">
        <f t="shared" si="4"/>
        <v>0</v>
      </c>
      <c r="AC49" s="9">
        <f t="shared" si="5"/>
        <v>0</v>
      </c>
      <c r="AD49" s="9">
        <f t="shared" si="17"/>
        <v>0</v>
      </c>
      <c r="AE49" s="9">
        <f t="shared" si="6"/>
        <v>603125</v>
      </c>
      <c r="AG49" s="9">
        <f t="shared" si="29"/>
        <v>73000000</v>
      </c>
      <c r="AH49" s="9">
        <f t="shared" si="18"/>
        <v>456249.99999999994</v>
      </c>
      <c r="AI49" s="9">
        <f t="shared" si="7"/>
        <v>0</v>
      </c>
      <c r="AJ49" s="9">
        <f t="shared" si="8"/>
        <v>0</v>
      </c>
      <c r="AK49" s="9">
        <f t="shared" si="19"/>
        <v>0</v>
      </c>
      <c r="AL49" s="9">
        <f t="shared" si="30"/>
        <v>456249.99999999994</v>
      </c>
    </row>
    <row r="50" spans="1:38">
      <c r="A50" s="8">
        <v>42</v>
      </c>
      <c r="B50" s="9">
        <f t="shared" si="31"/>
        <v>180377904.32570159</v>
      </c>
      <c r="C50" s="10">
        <f t="shared" si="9"/>
        <v>0.3</v>
      </c>
      <c r="D50" s="11">
        <f t="shared" si="33"/>
        <v>2.9285530376777613E-2</v>
      </c>
      <c r="E50" s="9">
        <f t="shared" si="20"/>
        <v>1306376.4641724483</v>
      </c>
      <c r="F50" s="9">
        <f t="shared" si="21"/>
        <v>1127361.902035635</v>
      </c>
      <c r="G50" s="9">
        <f t="shared" si="22"/>
        <v>179014.5621368133</v>
      </c>
      <c r="H50" s="9">
        <f t="shared" si="23"/>
        <v>5277220.0600324776</v>
      </c>
      <c r="I50" s="9">
        <f t="shared" si="0"/>
        <v>5456234.6221692907</v>
      </c>
      <c r="J50" s="9">
        <f t="shared" si="11"/>
        <v>6583596.5242049256</v>
      </c>
      <c r="L50" s="9">
        <f t="shared" si="32"/>
        <v>0</v>
      </c>
      <c r="M50" s="9">
        <f t="shared" si="24"/>
        <v>0</v>
      </c>
      <c r="N50" s="9">
        <f t="shared" si="12"/>
        <v>0</v>
      </c>
      <c r="O50" s="9">
        <f t="shared" si="25"/>
        <v>0</v>
      </c>
      <c r="P50" s="9">
        <f t="shared" si="13"/>
        <v>0</v>
      </c>
      <c r="Q50" s="9">
        <f t="shared" si="14"/>
        <v>0</v>
      </c>
      <c r="S50" s="9">
        <f t="shared" si="26"/>
        <v>4695110.9339323947</v>
      </c>
      <c r="T50" s="9">
        <f t="shared" si="27"/>
        <v>29344.443337077464</v>
      </c>
      <c r="U50" s="9">
        <f t="shared" si="1"/>
        <v>179014.5621368133</v>
      </c>
      <c r="V50" s="9">
        <f t="shared" si="2"/>
        <v>5277220.0600324776</v>
      </c>
      <c r="W50" s="9">
        <f t="shared" si="15"/>
        <v>5456234.6221692907</v>
      </c>
      <c r="X50" s="9">
        <f t="shared" si="3"/>
        <v>4695110.9339323947</v>
      </c>
      <c r="Z50" s="9">
        <f t="shared" si="28"/>
        <v>96500000</v>
      </c>
      <c r="AA50" s="9">
        <f t="shared" si="16"/>
        <v>603125</v>
      </c>
      <c r="AB50" s="9">
        <f t="shared" si="4"/>
        <v>790468.13157397322</v>
      </c>
      <c r="AC50" s="9">
        <f t="shared" si="5"/>
        <v>5277220.0600324776</v>
      </c>
      <c r="AD50" s="9">
        <f t="shared" si="17"/>
        <v>6067688.1916064508</v>
      </c>
      <c r="AE50" s="9">
        <f t="shared" si="6"/>
        <v>6670813.1916064508</v>
      </c>
      <c r="AG50" s="9">
        <f t="shared" si="29"/>
        <v>73000000</v>
      </c>
      <c r="AH50" s="9">
        <f t="shared" si="18"/>
        <v>456249.99999999994</v>
      </c>
      <c r="AI50" s="9">
        <f t="shared" si="7"/>
        <v>0</v>
      </c>
      <c r="AJ50" s="9">
        <f t="shared" si="8"/>
        <v>0</v>
      </c>
      <c r="AK50" s="9">
        <f t="shared" si="19"/>
        <v>0</v>
      </c>
      <c r="AL50" s="9">
        <f t="shared" si="30"/>
        <v>456249.99999999994</v>
      </c>
    </row>
    <row r="51" spans="1:38">
      <c r="A51" s="8">
        <v>43</v>
      </c>
      <c r="B51" s="9">
        <f t="shared" si="31"/>
        <v>174921669.70353231</v>
      </c>
      <c r="C51" s="10">
        <f t="shared" si="9"/>
        <v>0.3</v>
      </c>
      <c r="D51" s="11">
        <f t="shared" si="33"/>
        <v>2.9285530376777613E-2</v>
      </c>
      <c r="E51" s="9">
        <f t="shared" si="20"/>
        <v>1268118.5365474187</v>
      </c>
      <c r="F51" s="9">
        <f t="shared" si="21"/>
        <v>1093260.4356470769</v>
      </c>
      <c r="G51" s="9">
        <f t="shared" si="22"/>
        <v>174858.10090034176</v>
      </c>
      <c r="H51" s="9">
        <f t="shared" si="23"/>
        <v>5117553.0594339129</v>
      </c>
      <c r="I51" s="9">
        <f t="shared" si="0"/>
        <v>5292411.1603342546</v>
      </c>
      <c r="J51" s="9">
        <f t="shared" si="11"/>
        <v>6385671.5959813315</v>
      </c>
      <c r="L51" s="9">
        <f t="shared" si="32"/>
        <v>0</v>
      </c>
      <c r="M51" s="9">
        <f t="shared" si="24"/>
        <v>0</v>
      </c>
      <c r="N51" s="9">
        <f t="shared" si="12"/>
        <v>0</v>
      </c>
      <c r="O51" s="9">
        <f t="shared" si="25"/>
        <v>0</v>
      </c>
      <c r="P51" s="9">
        <f t="shared" si="13"/>
        <v>0</v>
      </c>
      <c r="Q51" s="9">
        <f t="shared" si="14"/>
        <v>0</v>
      </c>
      <c r="S51" s="9">
        <f t="shared" si="26"/>
        <v>0</v>
      </c>
      <c r="T51" s="9">
        <f t="shared" si="27"/>
        <v>0</v>
      </c>
      <c r="U51" s="9">
        <f t="shared" si="1"/>
        <v>0</v>
      </c>
      <c r="V51" s="9">
        <f t="shared" si="2"/>
        <v>0</v>
      </c>
      <c r="W51" s="9">
        <f t="shared" si="15"/>
        <v>0</v>
      </c>
      <c r="X51" s="9">
        <f t="shared" si="3"/>
        <v>0</v>
      </c>
      <c r="Z51" s="9">
        <f t="shared" si="28"/>
        <v>90432311.808393553</v>
      </c>
      <c r="AA51" s="9">
        <f t="shared" si="16"/>
        <v>565201.94880245964</v>
      </c>
      <c r="AB51" s="9">
        <f t="shared" si="4"/>
        <v>174858.10090034176</v>
      </c>
      <c r="AC51" s="9">
        <f t="shared" si="5"/>
        <v>5117553.0594339129</v>
      </c>
      <c r="AD51" s="9">
        <f t="shared" si="17"/>
        <v>5292411.1603342546</v>
      </c>
      <c r="AE51" s="9">
        <f t="shared" si="6"/>
        <v>5857613.1091367146</v>
      </c>
      <c r="AG51" s="9">
        <f t="shared" si="29"/>
        <v>73000000</v>
      </c>
      <c r="AH51" s="9">
        <f t="shared" si="18"/>
        <v>456249.99999999994</v>
      </c>
      <c r="AI51" s="9">
        <f t="shared" si="7"/>
        <v>0</v>
      </c>
      <c r="AJ51" s="9">
        <f t="shared" si="8"/>
        <v>0</v>
      </c>
      <c r="AK51" s="9">
        <f t="shared" si="19"/>
        <v>0</v>
      </c>
      <c r="AL51" s="9">
        <f t="shared" si="30"/>
        <v>456249.99999999994</v>
      </c>
    </row>
    <row r="52" spans="1:38">
      <c r="A52" s="8">
        <v>44</v>
      </c>
      <c r="B52" s="9">
        <f t="shared" si="31"/>
        <v>169629258.54319805</v>
      </c>
      <c r="C52" s="10">
        <f t="shared" si="9"/>
        <v>0.3</v>
      </c>
      <c r="D52" s="11">
        <f t="shared" si="33"/>
        <v>2.9285530376777613E-2</v>
      </c>
      <c r="E52" s="9">
        <f t="shared" si="20"/>
        <v>1230981.0126240046</v>
      </c>
      <c r="F52" s="9">
        <f t="shared" si="21"/>
        <v>1060182.8658949877</v>
      </c>
      <c r="G52" s="9">
        <f t="shared" si="22"/>
        <v>170798.14672901691</v>
      </c>
      <c r="H52" s="9">
        <f t="shared" si="23"/>
        <v>4962680.8895427594</v>
      </c>
      <c r="I52" s="9">
        <f t="shared" si="0"/>
        <v>5133479.0362717761</v>
      </c>
      <c r="J52" s="9">
        <f t="shared" si="11"/>
        <v>6193661.9021667643</v>
      </c>
      <c r="L52" s="9">
        <f t="shared" si="32"/>
        <v>0</v>
      </c>
      <c r="M52" s="9">
        <f t="shared" si="24"/>
        <v>0</v>
      </c>
      <c r="N52" s="9">
        <f t="shared" si="12"/>
        <v>0</v>
      </c>
      <c r="O52" s="9">
        <f t="shared" si="25"/>
        <v>0</v>
      </c>
      <c r="P52" s="9">
        <f t="shared" si="13"/>
        <v>0</v>
      </c>
      <c r="Q52" s="9">
        <f t="shared" si="14"/>
        <v>0</v>
      </c>
      <c r="S52" s="9">
        <f t="shared" si="26"/>
        <v>0</v>
      </c>
      <c r="T52" s="9">
        <f t="shared" si="27"/>
        <v>0</v>
      </c>
      <c r="U52" s="9">
        <f t="shared" si="1"/>
        <v>0</v>
      </c>
      <c r="V52" s="9">
        <f t="shared" si="2"/>
        <v>0</v>
      </c>
      <c r="W52" s="9">
        <f t="shared" si="15"/>
        <v>0</v>
      </c>
      <c r="X52" s="9">
        <f t="shared" si="3"/>
        <v>0</v>
      </c>
      <c r="Z52" s="9">
        <f t="shared" si="28"/>
        <v>85139900.648059294</v>
      </c>
      <c r="AA52" s="9">
        <f t="shared" si="16"/>
        <v>532124.37905037054</v>
      </c>
      <c r="AB52" s="9">
        <f t="shared" si="4"/>
        <v>170798.14672901691</v>
      </c>
      <c r="AC52" s="9">
        <f t="shared" si="5"/>
        <v>4962680.8895427594</v>
      </c>
      <c r="AD52" s="9">
        <f t="shared" si="17"/>
        <v>5133479.0362717761</v>
      </c>
      <c r="AE52" s="9">
        <f t="shared" si="6"/>
        <v>5665603.4153221473</v>
      </c>
      <c r="AG52" s="9">
        <f t="shared" si="29"/>
        <v>73000000</v>
      </c>
      <c r="AH52" s="9">
        <f t="shared" si="18"/>
        <v>456249.99999999994</v>
      </c>
      <c r="AI52" s="9">
        <f t="shared" si="7"/>
        <v>0</v>
      </c>
      <c r="AJ52" s="9">
        <f t="shared" si="8"/>
        <v>0</v>
      </c>
      <c r="AK52" s="9">
        <f t="shared" si="19"/>
        <v>0</v>
      </c>
      <c r="AL52" s="9">
        <f t="shared" si="30"/>
        <v>456249.99999999994</v>
      </c>
    </row>
    <row r="53" spans="1:38">
      <c r="A53" s="8">
        <v>45</v>
      </c>
      <c r="B53" s="9">
        <f t="shared" si="31"/>
        <v>164495779.50692627</v>
      </c>
      <c r="C53" s="10">
        <f t="shared" si="9"/>
        <v>0.3</v>
      </c>
      <c r="D53" s="11">
        <f t="shared" si="33"/>
        <v>2.9285530376777613E-2</v>
      </c>
      <c r="E53" s="9">
        <f t="shared" si="20"/>
        <v>1194931.0807855679</v>
      </c>
      <c r="F53" s="9">
        <f t="shared" si="21"/>
        <v>1028098.6219182891</v>
      </c>
      <c r="G53" s="9">
        <f t="shared" si="22"/>
        <v>166832.45886727876</v>
      </c>
      <c r="H53" s="9">
        <f t="shared" si="23"/>
        <v>4812460.3705598116</v>
      </c>
      <c r="I53" s="9">
        <f t="shared" si="0"/>
        <v>4979292.8294270905</v>
      </c>
      <c r="J53" s="9">
        <f t="shared" si="11"/>
        <v>6007391.4513453795</v>
      </c>
      <c r="L53" s="9">
        <f t="shared" si="32"/>
        <v>0</v>
      </c>
      <c r="M53" s="9">
        <f t="shared" si="24"/>
        <v>0</v>
      </c>
      <c r="N53" s="9">
        <f t="shared" si="12"/>
        <v>0</v>
      </c>
      <c r="O53" s="9">
        <f t="shared" si="25"/>
        <v>0</v>
      </c>
      <c r="P53" s="9">
        <f t="shared" si="13"/>
        <v>0</v>
      </c>
      <c r="Q53" s="9">
        <f t="shared" si="14"/>
        <v>0</v>
      </c>
      <c r="S53" s="9">
        <f t="shared" si="26"/>
        <v>0</v>
      </c>
      <c r="T53" s="9">
        <f t="shared" si="27"/>
        <v>0</v>
      </c>
      <c r="U53" s="9">
        <f t="shared" si="1"/>
        <v>0</v>
      </c>
      <c r="V53" s="9">
        <f t="shared" si="2"/>
        <v>0</v>
      </c>
      <c r="W53" s="9">
        <f t="shared" si="15"/>
        <v>0</v>
      </c>
      <c r="X53" s="9">
        <f t="shared" si="3"/>
        <v>0</v>
      </c>
      <c r="Z53" s="9">
        <f t="shared" si="28"/>
        <v>80006421.611787513</v>
      </c>
      <c r="AA53" s="9">
        <f t="shared" si="16"/>
        <v>500040.13507367193</v>
      </c>
      <c r="AB53" s="9">
        <f t="shared" si="4"/>
        <v>166832.45886727876</v>
      </c>
      <c r="AC53" s="9">
        <f t="shared" si="5"/>
        <v>4812460.3705598116</v>
      </c>
      <c r="AD53" s="9">
        <f t="shared" si="17"/>
        <v>4979292.8294270905</v>
      </c>
      <c r="AE53" s="9">
        <f t="shared" si="6"/>
        <v>5479332.9645007625</v>
      </c>
      <c r="AG53" s="9">
        <f t="shared" si="29"/>
        <v>73000000</v>
      </c>
      <c r="AH53" s="9">
        <f t="shared" si="18"/>
        <v>456249.99999999994</v>
      </c>
      <c r="AI53" s="9">
        <f t="shared" si="7"/>
        <v>0</v>
      </c>
      <c r="AJ53" s="9">
        <f t="shared" si="8"/>
        <v>0</v>
      </c>
      <c r="AK53" s="9">
        <f t="shared" si="19"/>
        <v>0</v>
      </c>
      <c r="AL53" s="9">
        <f t="shared" si="30"/>
        <v>456249.99999999994</v>
      </c>
    </row>
    <row r="54" spans="1:38">
      <c r="A54" s="8">
        <v>46</v>
      </c>
      <c r="B54" s="9">
        <f t="shared" si="31"/>
        <v>159516486.67749918</v>
      </c>
      <c r="C54" s="10">
        <f t="shared" si="9"/>
        <v>0.3</v>
      </c>
      <c r="D54" s="11">
        <f t="shared" si="33"/>
        <v>2.9285530376777613E-2</v>
      </c>
      <c r="E54" s="9">
        <f t="shared" si="20"/>
        <v>1159936.8903210661</v>
      </c>
      <c r="F54" s="9">
        <f t="shared" si="21"/>
        <v>996978.0417343697</v>
      </c>
      <c r="G54" s="9">
        <f t="shared" si="22"/>
        <v>162958.84858669643</v>
      </c>
      <c r="H54" s="9">
        <f t="shared" si="23"/>
        <v>4666752.5798802925</v>
      </c>
      <c r="I54" s="9">
        <f t="shared" si="0"/>
        <v>4829711.4284669887</v>
      </c>
      <c r="J54" s="9">
        <f t="shared" si="11"/>
        <v>5826689.4702013582</v>
      </c>
      <c r="L54" s="9">
        <f t="shared" si="32"/>
        <v>0</v>
      </c>
      <c r="M54" s="9">
        <f t="shared" si="24"/>
        <v>0</v>
      </c>
      <c r="N54" s="9">
        <f t="shared" si="12"/>
        <v>0</v>
      </c>
      <c r="O54" s="9">
        <f t="shared" si="25"/>
        <v>0</v>
      </c>
      <c r="P54" s="9">
        <f t="shared" si="13"/>
        <v>0</v>
      </c>
      <c r="Q54" s="9">
        <f t="shared" si="14"/>
        <v>0</v>
      </c>
      <c r="S54" s="9">
        <f t="shared" si="26"/>
        <v>0</v>
      </c>
      <c r="T54" s="9">
        <f t="shared" si="27"/>
        <v>0</v>
      </c>
      <c r="U54" s="9">
        <f t="shared" si="1"/>
        <v>0</v>
      </c>
      <c r="V54" s="9">
        <f t="shared" si="2"/>
        <v>0</v>
      </c>
      <c r="W54" s="9">
        <f t="shared" si="15"/>
        <v>0</v>
      </c>
      <c r="X54" s="9">
        <f t="shared" si="3"/>
        <v>0</v>
      </c>
      <c r="Z54" s="9">
        <f t="shared" si="28"/>
        <v>75027128.78236042</v>
      </c>
      <c r="AA54" s="9">
        <f t="shared" si="16"/>
        <v>468919.55488975259</v>
      </c>
      <c r="AB54" s="9">
        <f t="shared" si="4"/>
        <v>162958.84858669643</v>
      </c>
      <c r="AC54" s="9">
        <f t="shared" si="5"/>
        <v>4666752.5798802925</v>
      </c>
      <c r="AD54" s="9">
        <f t="shared" si="17"/>
        <v>4829711.4284669887</v>
      </c>
      <c r="AE54" s="9">
        <f t="shared" si="6"/>
        <v>5298630.9833567413</v>
      </c>
      <c r="AG54" s="9">
        <f t="shared" si="29"/>
        <v>73000000</v>
      </c>
      <c r="AH54" s="9">
        <f t="shared" si="18"/>
        <v>456249.99999999994</v>
      </c>
      <c r="AI54" s="9">
        <f t="shared" si="7"/>
        <v>0</v>
      </c>
      <c r="AJ54" s="9">
        <f t="shared" si="8"/>
        <v>0</v>
      </c>
      <c r="AK54" s="9">
        <f t="shared" si="19"/>
        <v>0</v>
      </c>
      <c r="AL54" s="9">
        <f t="shared" si="30"/>
        <v>456249.99999999994</v>
      </c>
    </row>
    <row r="55" spans="1:38">
      <c r="A55" s="8">
        <v>47</v>
      </c>
      <c r="B55" s="9">
        <f t="shared" si="31"/>
        <v>154686775.2490322</v>
      </c>
      <c r="C55" s="10">
        <f t="shared" si="9"/>
        <v>0.3</v>
      </c>
      <c r="D55" s="11">
        <f t="shared" si="33"/>
        <v>2.9285530376777613E-2</v>
      </c>
      <c r="E55" s="9">
        <f t="shared" si="20"/>
        <v>1125967.5232844239</v>
      </c>
      <c r="F55" s="9">
        <f t="shared" si="21"/>
        <v>966792.3453064512</v>
      </c>
      <c r="G55" s="9">
        <f t="shared" si="22"/>
        <v>159175.17797797266</v>
      </c>
      <c r="H55" s="9">
        <f t="shared" si="23"/>
        <v>4525422.7259314004</v>
      </c>
      <c r="I55" s="9">
        <f t="shared" si="0"/>
        <v>4684597.9039093731</v>
      </c>
      <c r="J55" s="9">
        <f t="shared" si="11"/>
        <v>5651390.2492158245</v>
      </c>
      <c r="L55" s="9">
        <f t="shared" si="32"/>
        <v>0</v>
      </c>
      <c r="M55" s="9">
        <f t="shared" si="24"/>
        <v>0</v>
      </c>
      <c r="N55" s="9">
        <f t="shared" si="12"/>
        <v>0</v>
      </c>
      <c r="O55" s="9">
        <f t="shared" si="25"/>
        <v>0</v>
      </c>
      <c r="P55" s="9">
        <f t="shared" si="13"/>
        <v>0</v>
      </c>
      <c r="Q55" s="9">
        <f t="shared" si="14"/>
        <v>0</v>
      </c>
      <c r="S55" s="9">
        <f t="shared" si="26"/>
        <v>0</v>
      </c>
      <c r="T55" s="9">
        <f t="shared" si="27"/>
        <v>0</v>
      </c>
      <c r="U55" s="9">
        <f t="shared" si="1"/>
        <v>0</v>
      </c>
      <c r="V55" s="9">
        <f t="shared" si="2"/>
        <v>0</v>
      </c>
      <c r="W55" s="9">
        <f t="shared" si="15"/>
        <v>0</v>
      </c>
      <c r="X55" s="9">
        <f t="shared" si="3"/>
        <v>0</v>
      </c>
      <c r="Z55" s="9">
        <f t="shared" si="28"/>
        <v>70197417.353893429</v>
      </c>
      <c r="AA55" s="9">
        <f t="shared" si="16"/>
        <v>438733.85846183391</v>
      </c>
      <c r="AB55" s="9">
        <f t="shared" si="4"/>
        <v>159175.17797797266</v>
      </c>
      <c r="AC55" s="9">
        <f t="shared" si="5"/>
        <v>4525422.7259314004</v>
      </c>
      <c r="AD55" s="9">
        <f t="shared" si="17"/>
        <v>4684597.9039093731</v>
      </c>
      <c r="AE55" s="9">
        <f t="shared" si="6"/>
        <v>5123331.7623712067</v>
      </c>
      <c r="AG55" s="9">
        <f t="shared" si="29"/>
        <v>73000000</v>
      </c>
      <c r="AH55" s="9">
        <f t="shared" si="18"/>
        <v>456249.99999999994</v>
      </c>
      <c r="AI55" s="9">
        <f t="shared" si="7"/>
        <v>0</v>
      </c>
      <c r="AJ55" s="9">
        <f t="shared" si="8"/>
        <v>0</v>
      </c>
      <c r="AK55" s="9">
        <f t="shared" si="19"/>
        <v>0</v>
      </c>
      <c r="AL55" s="9">
        <f t="shared" si="30"/>
        <v>456249.99999999994</v>
      </c>
    </row>
    <row r="56" spans="1:38">
      <c r="A56" s="8">
        <v>48</v>
      </c>
      <c r="B56" s="9">
        <f t="shared" si="31"/>
        <v>150002177.34512281</v>
      </c>
      <c r="C56" s="10">
        <f t="shared" si="9"/>
        <v>0.3</v>
      </c>
      <c r="D56" s="11">
        <f t="shared" si="33"/>
        <v>2.9285530376777613E-2</v>
      </c>
      <c r="E56" s="9">
        <f t="shared" si="20"/>
        <v>1092992.9671780129</v>
      </c>
      <c r="F56" s="9">
        <f t="shared" si="21"/>
        <v>937513.60840701754</v>
      </c>
      <c r="G56" s="9">
        <f t="shared" si="22"/>
        <v>155479.3587709954</v>
      </c>
      <c r="H56" s="9">
        <f t="shared" si="23"/>
        <v>4388340.0257391268</v>
      </c>
      <c r="I56" s="9">
        <f t="shared" si="0"/>
        <v>4543819.3845101222</v>
      </c>
      <c r="J56" s="9">
        <f t="shared" si="11"/>
        <v>5481332.99291714</v>
      </c>
      <c r="L56" s="9">
        <f t="shared" si="32"/>
        <v>0</v>
      </c>
      <c r="M56" s="9">
        <f t="shared" si="24"/>
        <v>0</v>
      </c>
      <c r="N56" s="9">
        <f t="shared" si="12"/>
        <v>0</v>
      </c>
      <c r="O56" s="9">
        <f t="shared" si="25"/>
        <v>0</v>
      </c>
      <c r="P56" s="9">
        <f t="shared" si="13"/>
        <v>0</v>
      </c>
      <c r="Q56" s="9">
        <f t="shared" si="14"/>
        <v>0</v>
      </c>
      <c r="S56" s="9">
        <f t="shared" si="26"/>
        <v>0</v>
      </c>
      <c r="T56" s="9">
        <f t="shared" si="27"/>
        <v>0</v>
      </c>
      <c r="U56" s="9">
        <f t="shared" si="1"/>
        <v>0</v>
      </c>
      <c r="V56" s="9">
        <f t="shared" si="2"/>
        <v>0</v>
      </c>
      <c r="W56" s="9">
        <f t="shared" si="15"/>
        <v>0</v>
      </c>
      <c r="X56" s="9">
        <f t="shared" si="3"/>
        <v>0</v>
      </c>
      <c r="Z56" s="9">
        <f t="shared" si="28"/>
        <v>65512819.449984059</v>
      </c>
      <c r="AA56" s="9">
        <f t="shared" si="16"/>
        <v>409455.12156240031</v>
      </c>
      <c r="AB56" s="9">
        <f t="shared" si="4"/>
        <v>155479.3587709954</v>
      </c>
      <c r="AC56" s="9">
        <f t="shared" si="5"/>
        <v>4388340.0257391268</v>
      </c>
      <c r="AD56" s="9">
        <f t="shared" si="17"/>
        <v>4543819.3845101222</v>
      </c>
      <c r="AE56" s="9">
        <f t="shared" si="6"/>
        <v>4953274.5060725231</v>
      </c>
      <c r="AG56" s="9">
        <f t="shared" si="29"/>
        <v>73000000</v>
      </c>
      <c r="AH56" s="9">
        <f t="shared" si="18"/>
        <v>456249.99999999994</v>
      </c>
      <c r="AI56" s="9">
        <f t="shared" si="7"/>
        <v>0</v>
      </c>
      <c r="AJ56" s="9">
        <f t="shared" si="8"/>
        <v>0</v>
      </c>
      <c r="AK56" s="9">
        <f t="shared" si="19"/>
        <v>0</v>
      </c>
      <c r="AL56" s="9">
        <f t="shared" si="30"/>
        <v>456249.99999999994</v>
      </c>
    </row>
    <row r="57" spans="1:38">
      <c r="A57" s="8">
        <v>49</v>
      </c>
      <c r="B57" s="9">
        <f t="shared" si="31"/>
        <v>145458357.96061268</v>
      </c>
      <c r="C57" s="10">
        <f t="shared" si="9"/>
        <v>0.3</v>
      </c>
      <c r="D57" s="11">
        <f t="shared" si="33"/>
        <v>2.9285530376777613E-2</v>
      </c>
      <c r="E57" s="9">
        <f t="shared" si="20"/>
        <v>1060984.0884361167</v>
      </c>
      <c r="F57" s="9">
        <f t="shared" si="21"/>
        <v>909114.73725382925</v>
      </c>
      <c r="G57" s="9">
        <f t="shared" si="22"/>
        <v>151869.35118228744</v>
      </c>
      <c r="H57" s="9">
        <f t="shared" si="23"/>
        <v>4255377.5861143647</v>
      </c>
      <c r="I57" s="9">
        <f t="shared" si="0"/>
        <v>4407246.9372966522</v>
      </c>
      <c r="J57" s="9">
        <f t="shared" si="11"/>
        <v>5316361.6745504811</v>
      </c>
      <c r="L57" s="9">
        <f t="shared" si="32"/>
        <v>0</v>
      </c>
      <c r="M57" s="9">
        <f t="shared" si="24"/>
        <v>0</v>
      </c>
      <c r="N57" s="9">
        <f t="shared" si="12"/>
        <v>0</v>
      </c>
      <c r="O57" s="9">
        <f t="shared" si="25"/>
        <v>0</v>
      </c>
      <c r="P57" s="9">
        <f t="shared" si="13"/>
        <v>0</v>
      </c>
      <c r="Q57" s="9">
        <f t="shared" si="14"/>
        <v>0</v>
      </c>
      <c r="S57" s="9">
        <f t="shared" si="26"/>
        <v>0</v>
      </c>
      <c r="T57" s="9">
        <f t="shared" si="27"/>
        <v>0</v>
      </c>
      <c r="U57" s="9">
        <f t="shared" si="1"/>
        <v>0</v>
      </c>
      <c r="V57" s="9">
        <f t="shared" si="2"/>
        <v>0</v>
      </c>
      <c r="W57" s="9">
        <f t="shared" si="15"/>
        <v>0</v>
      </c>
      <c r="X57" s="9">
        <f t="shared" si="3"/>
        <v>0</v>
      </c>
      <c r="Z57" s="9">
        <f t="shared" si="28"/>
        <v>60969000.065473936</v>
      </c>
      <c r="AA57" s="9">
        <f t="shared" si="16"/>
        <v>381056.25040921208</v>
      </c>
      <c r="AB57" s="9">
        <f t="shared" si="4"/>
        <v>151869.35118228744</v>
      </c>
      <c r="AC57" s="9">
        <f t="shared" si="5"/>
        <v>4255377.5861143647</v>
      </c>
      <c r="AD57" s="9">
        <f t="shared" si="17"/>
        <v>4407246.9372966522</v>
      </c>
      <c r="AE57" s="9">
        <f t="shared" si="6"/>
        <v>4788303.1877058642</v>
      </c>
      <c r="AG57" s="9">
        <f t="shared" si="29"/>
        <v>73000000</v>
      </c>
      <c r="AH57" s="9">
        <f t="shared" si="18"/>
        <v>456249.99999999994</v>
      </c>
      <c r="AI57" s="9">
        <f t="shared" si="7"/>
        <v>0</v>
      </c>
      <c r="AJ57" s="9">
        <f t="shared" si="8"/>
        <v>0</v>
      </c>
      <c r="AK57" s="9">
        <f t="shared" si="19"/>
        <v>0</v>
      </c>
      <c r="AL57" s="9">
        <f t="shared" si="30"/>
        <v>456249.99999999994</v>
      </c>
    </row>
    <row r="58" spans="1:38">
      <c r="A58" s="8">
        <v>50</v>
      </c>
      <c r="B58" s="9">
        <f t="shared" si="31"/>
        <v>141051111.02331603</v>
      </c>
      <c r="C58" s="10">
        <f t="shared" si="9"/>
        <v>0.3</v>
      </c>
      <c r="D58" s="11">
        <f t="shared" si="33"/>
        <v>2.9285530376777613E-2</v>
      </c>
      <c r="E58" s="9">
        <f t="shared" si="20"/>
        <v>1029912.606684943</v>
      </c>
      <c r="F58" s="9">
        <f t="shared" si="21"/>
        <v>881569.44389572507</v>
      </c>
      <c r="G58" s="9">
        <f t="shared" si="22"/>
        <v>148343.16278921789</v>
      </c>
      <c r="H58" s="9">
        <f t="shared" si="23"/>
        <v>4126412.2883515018</v>
      </c>
      <c r="I58" s="9">
        <f t="shared" si="0"/>
        <v>4274755.4511407195</v>
      </c>
      <c r="J58" s="9">
        <f t="shared" si="11"/>
        <v>5156324.895036445</v>
      </c>
      <c r="L58" s="9">
        <f t="shared" si="32"/>
        <v>0</v>
      </c>
      <c r="M58" s="9">
        <f t="shared" si="24"/>
        <v>0</v>
      </c>
      <c r="N58" s="9">
        <f t="shared" si="12"/>
        <v>0</v>
      </c>
      <c r="O58" s="9">
        <f t="shared" si="25"/>
        <v>0</v>
      </c>
      <c r="P58" s="9">
        <f t="shared" si="13"/>
        <v>0</v>
      </c>
      <c r="Q58" s="9">
        <f t="shared" si="14"/>
        <v>0</v>
      </c>
      <c r="S58" s="9">
        <f t="shared" si="26"/>
        <v>0</v>
      </c>
      <c r="T58" s="9">
        <f t="shared" si="27"/>
        <v>0</v>
      </c>
      <c r="U58" s="9">
        <f t="shared" si="1"/>
        <v>0</v>
      </c>
      <c r="V58" s="9">
        <f t="shared" si="2"/>
        <v>0</v>
      </c>
      <c r="W58" s="9">
        <f t="shared" si="15"/>
        <v>0</v>
      </c>
      <c r="X58" s="9">
        <f t="shared" si="3"/>
        <v>0</v>
      </c>
      <c r="Z58" s="9">
        <f t="shared" si="28"/>
        <v>56561753.128177285</v>
      </c>
      <c r="AA58" s="9">
        <f t="shared" si="16"/>
        <v>353510.95705110801</v>
      </c>
      <c r="AB58" s="9">
        <f t="shared" si="4"/>
        <v>148343.16278921789</v>
      </c>
      <c r="AC58" s="9">
        <f t="shared" si="5"/>
        <v>4126412.2883515018</v>
      </c>
      <c r="AD58" s="9">
        <f t="shared" si="17"/>
        <v>4274755.4511407195</v>
      </c>
      <c r="AE58" s="9">
        <f t="shared" si="6"/>
        <v>4628266.4081918281</v>
      </c>
      <c r="AG58" s="9">
        <f t="shared" si="29"/>
        <v>73000000</v>
      </c>
      <c r="AH58" s="9">
        <f t="shared" si="18"/>
        <v>456249.99999999994</v>
      </c>
      <c r="AI58" s="9">
        <f t="shared" si="7"/>
        <v>0</v>
      </c>
      <c r="AJ58" s="9">
        <f t="shared" si="8"/>
        <v>0</v>
      </c>
      <c r="AK58" s="9">
        <f t="shared" si="19"/>
        <v>0</v>
      </c>
      <c r="AL58" s="9">
        <f t="shared" si="30"/>
        <v>456249.99999999994</v>
      </c>
    </row>
    <row r="59" spans="1:38">
      <c r="A59" s="8">
        <v>51</v>
      </c>
      <c r="B59" s="9">
        <f t="shared" si="31"/>
        <v>136776355.57217529</v>
      </c>
      <c r="C59" s="10">
        <f t="shared" si="9"/>
        <v>0.3</v>
      </c>
      <c r="D59" s="11">
        <f t="shared" si="33"/>
        <v>2.9285530376777613E-2</v>
      </c>
      <c r="E59" s="9">
        <f t="shared" si="20"/>
        <v>999751.06975644489</v>
      </c>
      <c r="F59" s="9">
        <f t="shared" si="21"/>
        <v>854852.22232609557</v>
      </c>
      <c r="G59" s="9">
        <f t="shared" si="22"/>
        <v>144898.84743034933</v>
      </c>
      <c r="H59" s="9">
        <f t="shared" si="23"/>
        <v>4001324.676335894</v>
      </c>
      <c r="I59" s="9">
        <f t="shared" si="0"/>
        <v>4146223.5237662434</v>
      </c>
      <c r="J59" s="9">
        <f t="shared" si="11"/>
        <v>5001075.746092339</v>
      </c>
      <c r="L59" s="9">
        <f t="shared" si="32"/>
        <v>0</v>
      </c>
      <c r="M59" s="9">
        <f t="shared" si="24"/>
        <v>0</v>
      </c>
      <c r="N59" s="9">
        <f t="shared" si="12"/>
        <v>0</v>
      </c>
      <c r="O59" s="9">
        <f t="shared" si="25"/>
        <v>0</v>
      </c>
      <c r="P59" s="9">
        <f t="shared" si="13"/>
        <v>0</v>
      </c>
      <c r="Q59" s="9">
        <f t="shared" si="14"/>
        <v>0</v>
      </c>
      <c r="S59" s="9">
        <f t="shared" si="26"/>
        <v>0</v>
      </c>
      <c r="T59" s="9">
        <f t="shared" si="27"/>
        <v>0</v>
      </c>
      <c r="U59" s="9">
        <f t="shared" si="1"/>
        <v>0</v>
      </c>
      <c r="V59" s="9">
        <f t="shared" si="2"/>
        <v>0</v>
      </c>
      <c r="W59" s="9">
        <f t="shared" si="15"/>
        <v>0</v>
      </c>
      <c r="X59" s="9">
        <f t="shared" si="3"/>
        <v>0</v>
      </c>
      <c r="Z59" s="9">
        <f t="shared" si="28"/>
        <v>52286997.677036569</v>
      </c>
      <c r="AA59" s="9">
        <f t="shared" si="16"/>
        <v>326793.73548147851</v>
      </c>
      <c r="AB59" s="9">
        <f t="shared" si="4"/>
        <v>144898.84743034933</v>
      </c>
      <c r="AC59" s="9">
        <f t="shared" si="5"/>
        <v>4001324.676335894</v>
      </c>
      <c r="AD59" s="9">
        <f t="shared" si="17"/>
        <v>4146223.5237662434</v>
      </c>
      <c r="AE59" s="9">
        <f t="shared" si="6"/>
        <v>4473017.2592477221</v>
      </c>
      <c r="AG59" s="9">
        <f t="shared" si="29"/>
        <v>73000000</v>
      </c>
      <c r="AH59" s="9">
        <f t="shared" si="18"/>
        <v>456249.99999999994</v>
      </c>
      <c r="AI59" s="9">
        <f t="shared" si="7"/>
        <v>0</v>
      </c>
      <c r="AJ59" s="9">
        <f t="shared" si="8"/>
        <v>0</v>
      </c>
      <c r="AK59" s="9">
        <f t="shared" si="19"/>
        <v>0</v>
      </c>
      <c r="AL59" s="9">
        <f t="shared" si="30"/>
        <v>456249.99999999994</v>
      </c>
    </row>
    <row r="60" spans="1:38">
      <c r="A60" s="8">
        <v>52</v>
      </c>
      <c r="B60" s="9">
        <f t="shared" si="31"/>
        <v>132630132.04840904</v>
      </c>
      <c r="C60" s="10">
        <f t="shared" si="9"/>
        <v>0.3</v>
      </c>
      <c r="D60" s="11">
        <f t="shared" si="33"/>
        <v>2.9285530376777613E-2</v>
      </c>
      <c r="E60" s="9">
        <f t="shared" si="20"/>
        <v>970472.82943387656</v>
      </c>
      <c r="F60" s="9">
        <f t="shared" si="21"/>
        <v>828938.32530255651</v>
      </c>
      <c r="G60" s="9">
        <f t="shared" si="22"/>
        <v>141534.50413132005</v>
      </c>
      <c r="H60" s="9">
        <f t="shared" si="23"/>
        <v>3879998.8479596092</v>
      </c>
      <c r="I60" s="9">
        <f t="shared" si="0"/>
        <v>4021533.3520909292</v>
      </c>
      <c r="J60" s="9">
        <f t="shared" si="11"/>
        <v>4850471.6773934858</v>
      </c>
      <c r="L60" s="9">
        <f t="shared" si="32"/>
        <v>0</v>
      </c>
      <c r="M60" s="9">
        <f t="shared" si="24"/>
        <v>0</v>
      </c>
      <c r="N60" s="9">
        <f t="shared" si="12"/>
        <v>0</v>
      </c>
      <c r="O60" s="9">
        <f t="shared" si="25"/>
        <v>0</v>
      </c>
      <c r="P60" s="9">
        <f t="shared" si="13"/>
        <v>0</v>
      </c>
      <c r="Q60" s="9">
        <f t="shared" si="14"/>
        <v>0</v>
      </c>
      <c r="S60" s="9">
        <f t="shared" si="26"/>
        <v>0</v>
      </c>
      <c r="T60" s="9">
        <f t="shared" si="27"/>
        <v>0</v>
      </c>
      <c r="U60" s="9">
        <f t="shared" si="1"/>
        <v>0</v>
      </c>
      <c r="V60" s="9">
        <f t="shared" si="2"/>
        <v>0</v>
      </c>
      <c r="W60" s="9">
        <f t="shared" si="15"/>
        <v>0</v>
      </c>
      <c r="X60" s="9">
        <f t="shared" si="3"/>
        <v>0</v>
      </c>
      <c r="Z60" s="9">
        <f t="shared" si="28"/>
        <v>48140774.153270327</v>
      </c>
      <c r="AA60" s="9">
        <f t="shared" si="16"/>
        <v>300879.83845793951</v>
      </c>
      <c r="AB60" s="9">
        <f t="shared" si="4"/>
        <v>141534.50413132005</v>
      </c>
      <c r="AC60" s="9">
        <f t="shared" si="5"/>
        <v>3879998.8479596092</v>
      </c>
      <c r="AD60" s="9">
        <f t="shared" si="17"/>
        <v>4021533.3520909292</v>
      </c>
      <c r="AE60" s="9">
        <f t="shared" si="6"/>
        <v>4322413.1905488688</v>
      </c>
      <c r="AG60" s="9">
        <f t="shared" si="29"/>
        <v>73000000</v>
      </c>
      <c r="AH60" s="9">
        <f t="shared" si="18"/>
        <v>456249.99999999994</v>
      </c>
      <c r="AI60" s="9">
        <f t="shared" si="7"/>
        <v>0</v>
      </c>
      <c r="AJ60" s="9">
        <f t="shared" si="8"/>
        <v>0</v>
      </c>
      <c r="AK60" s="9">
        <f t="shared" si="19"/>
        <v>0</v>
      </c>
      <c r="AL60" s="9">
        <f t="shared" si="30"/>
        <v>456249.99999999994</v>
      </c>
    </row>
    <row r="61" spans="1:38">
      <c r="A61" s="8">
        <v>53</v>
      </c>
      <c r="B61" s="9">
        <f t="shared" si="31"/>
        <v>128608598.69631812</v>
      </c>
      <c r="C61" s="10">
        <f t="shared" si="9"/>
        <v>0.3</v>
      </c>
      <c r="D61" s="11">
        <f t="shared" si="33"/>
        <v>2.9285530376777613E-2</v>
      </c>
      <c r="E61" s="9">
        <f t="shared" si="20"/>
        <v>942052.01790765347</v>
      </c>
      <c r="F61" s="9">
        <f t="shared" si="21"/>
        <v>803803.74185198813</v>
      </c>
      <c r="G61" s="9">
        <f t="shared" si="22"/>
        <v>138248.27605566534</v>
      </c>
      <c r="H61" s="9">
        <f t="shared" si="23"/>
        <v>3762322.3497478608</v>
      </c>
      <c r="I61" s="9">
        <f t="shared" si="0"/>
        <v>3900570.625803526</v>
      </c>
      <c r="J61" s="9">
        <f t="shared" si="11"/>
        <v>4704374.3676555138</v>
      </c>
      <c r="L61" s="9">
        <f t="shared" si="32"/>
        <v>0</v>
      </c>
      <c r="M61" s="9">
        <f t="shared" si="24"/>
        <v>0</v>
      </c>
      <c r="N61" s="9">
        <f t="shared" si="12"/>
        <v>0</v>
      </c>
      <c r="O61" s="9">
        <f t="shared" si="25"/>
        <v>0</v>
      </c>
      <c r="P61" s="9">
        <f t="shared" si="13"/>
        <v>0</v>
      </c>
      <c r="Q61" s="9">
        <f t="shared" si="14"/>
        <v>0</v>
      </c>
      <c r="S61" s="9">
        <f t="shared" si="26"/>
        <v>0</v>
      </c>
      <c r="T61" s="9">
        <f t="shared" si="27"/>
        <v>0</v>
      </c>
      <c r="U61" s="9">
        <f t="shared" si="1"/>
        <v>0</v>
      </c>
      <c r="V61" s="9">
        <f t="shared" si="2"/>
        <v>0</v>
      </c>
      <c r="W61" s="9">
        <f t="shared" si="15"/>
        <v>0</v>
      </c>
      <c r="X61" s="9">
        <f t="shared" si="3"/>
        <v>0</v>
      </c>
      <c r="Z61" s="9">
        <f t="shared" si="28"/>
        <v>44119240.801179394</v>
      </c>
      <c r="AA61" s="9">
        <f t="shared" si="16"/>
        <v>275745.25500737119</v>
      </c>
      <c r="AB61" s="9">
        <f t="shared" si="4"/>
        <v>138248.27605566534</v>
      </c>
      <c r="AC61" s="9">
        <f t="shared" si="5"/>
        <v>3762322.3497478608</v>
      </c>
      <c r="AD61" s="9">
        <f t="shared" si="17"/>
        <v>3900570.625803526</v>
      </c>
      <c r="AE61" s="9">
        <f t="shared" si="6"/>
        <v>4176315.8808108973</v>
      </c>
      <c r="AG61" s="9">
        <f t="shared" si="29"/>
        <v>73000000</v>
      </c>
      <c r="AH61" s="9">
        <f t="shared" si="18"/>
        <v>456249.99999999994</v>
      </c>
      <c r="AI61" s="9">
        <f t="shared" si="7"/>
        <v>0</v>
      </c>
      <c r="AJ61" s="9">
        <f t="shared" si="8"/>
        <v>0</v>
      </c>
      <c r="AK61" s="9">
        <f t="shared" si="19"/>
        <v>0</v>
      </c>
      <c r="AL61" s="9">
        <f t="shared" si="30"/>
        <v>456249.99999999994</v>
      </c>
    </row>
    <row r="62" spans="1:38">
      <c r="A62" s="8">
        <v>54</v>
      </c>
      <c r="B62" s="9">
        <f t="shared" si="31"/>
        <v>124708028.07051459</v>
      </c>
      <c r="C62" s="10">
        <f t="shared" si="9"/>
        <v>0.3</v>
      </c>
      <c r="D62" s="11">
        <f t="shared" si="33"/>
        <v>2.9285530376777613E-2</v>
      </c>
      <c r="E62" s="9">
        <f t="shared" si="20"/>
        <v>914463.5249207142</v>
      </c>
      <c r="F62" s="9">
        <f t="shared" si="21"/>
        <v>779425.17544071609</v>
      </c>
      <c r="G62" s="9">
        <f t="shared" si="22"/>
        <v>135038.34947999811</v>
      </c>
      <c r="H62" s="9">
        <f t="shared" si="23"/>
        <v>3648186.0746013639</v>
      </c>
      <c r="I62" s="9">
        <f t="shared" si="0"/>
        <v>3783224.4240813619</v>
      </c>
      <c r="J62" s="9">
        <f t="shared" si="11"/>
        <v>4562649.5995220784</v>
      </c>
      <c r="L62" s="9">
        <f t="shared" si="32"/>
        <v>0</v>
      </c>
      <c r="M62" s="9">
        <f t="shared" si="24"/>
        <v>0</v>
      </c>
      <c r="N62" s="9">
        <f t="shared" si="12"/>
        <v>0</v>
      </c>
      <c r="O62" s="9">
        <f t="shared" si="25"/>
        <v>0</v>
      </c>
      <c r="P62" s="9">
        <f t="shared" si="13"/>
        <v>0</v>
      </c>
      <c r="Q62" s="9">
        <f t="shared" si="14"/>
        <v>0</v>
      </c>
      <c r="S62" s="9">
        <f t="shared" si="26"/>
        <v>0</v>
      </c>
      <c r="T62" s="9">
        <f t="shared" si="27"/>
        <v>0</v>
      </c>
      <c r="U62" s="9">
        <f t="shared" si="1"/>
        <v>0</v>
      </c>
      <c r="V62" s="9">
        <f t="shared" si="2"/>
        <v>0</v>
      </c>
      <c r="W62" s="9">
        <f t="shared" si="15"/>
        <v>0</v>
      </c>
      <c r="X62" s="9">
        <f t="shared" si="3"/>
        <v>0</v>
      </c>
      <c r="Z62" s="9">
        <f t="shared" si="28"/>
        <v>40218670.175375871</v>
      </c>
      <c r="AA62" s="9">
        <f t="shared" si="16"/>
        <v>251366.68859609918</v>
      </c>
      <c r="AB62" s="9">
        <f t="shared" si="4"/>
        <v>135038.34947999811</v>
      </c>
      <c r="AC62" s="9">
        <f t="shared" si="5"/>
        <v>3648186.0746013639</v>
      </c>
      <c r="AD62" s="9">
        <f t="shared" si="17"/>
        <v>3783224.4240813619</v>
      </c>
      <c r="AE62" s="9">
        <f t="shared" si="6"/>
        <v>4034591.112677461</v>
      </c>
      <c r="AG62" s="9">
        <f t="shared" si="29"/>
        <v>73000000</v>
      </c>
      <c r="AH62" s="9">
        <f t="shared" si="18"/>
        <v>456249.99999999994</v>
      </c>
      <c r="AI62" s="9">
        <f t="shared" si="7"/>
        <v>0</v>
      </c>
      <c r="AJ62" s="9">
        <f t="shared" si="8"/>
        <v>0</v>
      </c>
      <c r="AK62" s="9">
        <f t="shared" si="19"/>
        <v>0</v>
      </c>
      <c r="AL62" s="9">
        <f t="shared" si="30"/>
        <v>456249.99999999994</v>
      </c>
    </row>
    <row r="63" spans="1:38">
      <c r="A63" s="8">
        <v>55</v>
      </c>
      <c r="B63" s="9">
        <f t="shared" si="31"/>
        <v>120924803.64643323</v>
      </c>
      <c r="C63" s="10">
        <f t="shared" si="9"/>
        <v>0.3</v>
      </c>
      <c r="D63" s="11">
        <f t="shared" si="33"/>
        <v>2.9285530376777613E-2</v>
      </c>
      <c r="E63" s="9">
        <f t="shared" si="20"/>
        <v>887682.97558319359</v>
      </c>
      <c r="F63" s="9">
        <f t="shared" si="21"/>
        <v>755780.02279020764</v>
      </c>
      <c r="G63" s="9">
        <f t="shared" si="22"/>
        <v>131902.95279298595</v>
      </c>
      <c r="H63" s="9">
        <f t="shared" si="23"/>
        <v>3537484.1625626832</v>
      </c>
      <c r="I63" s="9">
        <f t="shared" si="0"/>
        <v>3669387.1153556691</v>
      </c>
      <c r="J63" s="9">
        <f t="shared" si="11"/>
        <v>4425167.138145877</v>
      </c>
      <c r="L63" s="9">
        <f t="shared" si="32"/>
        <v>0</v>
      </c>
      <c r="M63" s="9">
        <f t="shared" si="24"/>
        <v>0</v>
      </c>
      <c r="N63" s="9">
        <f t="shared" si="12"/>
        <v>0</v>
      </c>
      <c r="O63" s="9">
        <f t="shared" si="25"/>
        <v>0</v>
      </c>
      <c r="P63" s="9">
        <f t="shared" si="13"/>
        <v>0</v>
      </c>
      <c r="Q63" s="9">
        <f t="shared" si="14"/>
        <v>0</v>
      </c>
      <c r="S63" s="9">
        <f t="shared" si="26"/>
        <v>0</v>
      </c>
      <c r="T63" s="9">
        <f t="shared" si="27"/>
        <v>0</v>
      </c>
      <c r="U63" s="9">
        <f t="shared" si="1"/>
        <v>0</v>
      </c>
      <c r="V63" s="9">
        <f t="shared" si="2"/>
        <v>0</v>
      </c>
      <c r="W63" s="9">
        <f t="shared" si="15"/>
        <v>0</v>
      </c>
      <c r="X63" s="9">
        <f t="shared" si="3"/>
        <v>0</v>
      </c>
      <c r="Z63" s="9">
        <f t="shared" si="28"/>
        <v>36435445.751294509</v>
      </c>
      <c r="AA63" s="9">
        <f t="shared" si="16"/>
        <v>227721.53594559067</v>
      </c>
      <c r="AB63" s="9">
        <f t="shared" si="4"/>
        <v>131902.95279298595</v>
      </c>
      <c r="AC63" s="9">
        <f t="shared" si="5"/>
        <v>3537484.1625626832</v>
      </c>
      <c r="AD63" s="9">
        <f t="shared" si="17"/>
        <v>3669387.1153556691</v>
      </c>
      <c r="AE63" s="9">
        <f t="shared" si="6"/>
        <v>3897108.6513012601</v>
      </c>
      <c r="AG63" s="9">
        <f t="shared" si="29"/>
        <v>73000000</v>
      </c>
      <c r="AH63" s="9">
        <f t="shared" si="18"/>
        <v>456249.99999999994</v>
      </c>
      <c r="AI63" s="9">
        <f t="shared" si="7"/>
        <v>0</v>
      </c>
      <c r="AJ63" s="9">
        <f t="shared" si="8"/>
        <v>0</v>
      </c>
      <c r="AK63" s="9">
        <f t="shared" si="19"/>
        <v>0</v>
      </c>
      <c r="AL63" s="9">
        <f t="shared" si="30"/>
        <v>456249.99999999994</v>
      </c>
    </row>
    <row r="64" spans="1:38">
      <c r="A64" s="8">
        <v>56</v>
      </c>
      <c r="B64" s="9">
        <f t="shared" si="31"/>
        <v>117255416.53107756</v>
      </c>
      <c r="C64" s="10">
        <f t="shared" si="9"/>
        <v>0.3</v>
      </c>
      <c r="D64" s="11">
        <f t="shared" si="33"/>
        <v>2.9285530376777613E-2</v>
      </c>
      <c r="E64" s="9">
        <f t="shared" si="20"/>
        <v>861686.70883680356</v>
      </c>
      <c r="F64" s="9">
        <f t="shared" si="21"/>
        <v>732846.35331923468</v>
      </c>
      <c r="G64" s="9">
        <f t="shared" si="22"/>
        <v>128840.35551756888</v>
      </c>
      <c r="H64" s="9">
        <f t="shared" si="23"/>
        <v>3430113.9045173195</v>
      </c>
      <c r="I64" s="9">
        <f t="shared" si="0"/>
        <v>3558954.2600348885</v>
      </c>
      <c r="J64" s="9">
        <f t="shared" si="11"/>
        <v>4291800.6133541232</v>
      </c>
      <c r="L64" s="9">
        <f t="shared" si="32"/>
        <v>0</v>
      </c>
      <c r="M64" s="9">
        <f t="shared" si="24"/>
        <v>0</v>
      </c>
      <c r="N64" s="9">
        <f t="shared" si="12"/>
        <v>0</v>
      </c>
      <c r="O64" s="9">
        <f t="shared" si="25"/>
        <v>0</v>
      </c>
      <c r="P64" s="9">
        <f t="shared" si="13"/>
        <v>0</v>
      </c>
      <c r="Q64" s="9">
        <f t="shared" si="14"/>
        <v>0</v>
      </c>
      <c r="S64" s="9">
        <f t="shared" si="26"/>
        <v>0</v>
      </c>
      <c r="T64" s="9">
        <f t="shared" si="27"/>
        <v>0</v>
      </c>
      <c r="U64" s="9">
        <f t="shared" si="1"/>
        <v>0</v>
      </c>
      <c r="V64" s="9">
        <f t="shared" si="2"/>
        <v>0</v>
      </c>
      <c r="W64" s="9">
        <f t="shared" si="15"/>
        <v>0</v>
      </c>
      <c r="X64" s="9">
        <f t="shared" si="3"/>
        <v>0</v>
      </c>
      <c r="Z64" s="9">
        <f t="shared" si="28"/>
        <v>32766058.635938838</v>
      </c>
      <c r="AA64" s="9">
        <f t="shared" si="16"/>
        <v>204787.86647461771</v>
      </c>
      <c r="AB64" s="9">
        <f t="shared" si="4"/>
        <v>128840.35551756888</v>
      </c>
      <c r="AC64" s="9">
        <f t="shared" si="5"/>
        <v>3430113.9045173195</v>
      </c>
      <c r="AD64" s="9">
        <f t="shared" si="17"/>
        <v>3558954.2600348885</v>
      </c>
      <c r="AE64" s="9">
        <f t="shared" si="6"/>
        <v>3763742.1265095063</v>
      </c>
      <c r="AG64" s="9">
        <f t="shared" si="29"/>
        <v>73000000</v>
      </c>
      <c r="AH64" s="9">
        <f t="shared" si="18"/>
        <v>456249.99999999994</v>
      </c>
      <c r="AI64" s="9">
        <f t="shared" si="7"/>
        <v>0</v>
      </c>
      <c r="AJ64" s="9">
        <f t="shared" si="8"/>
        <v>0</v>
      </c>
      <c r="AK64" s="9">
        <f t="shared" si="19"/>
        <v>0</v>
      </c>
      <c r="AL64" s="9">
        <f t="shared" si="30"/>
        <v>456249.99999999994</v>
      </c>
    </row>
    <row r="65" spans="1:38">
      <c r="A65" s="8">
        <v>57</v>
      </c>
      <c r="B65" s="9">
        <f t="shared" si="31"/>
        <v>113696462.27104267</v>
      </c>
      <c r="C65" s="10">
        <f t="shared" si="9"/>
        <v>0.3</v>
      </c>
      <c r="D65" s="11">
        <f t="shared" si="33"/>
        <v>2.9285530376777613E-2</v>
      </c>
      <c r="E65" s="9">
        <f t="shared" si="20"/>
        <v>836451.75654989784</v>
      </c>
      <c r="F65" s="9">
        <f t="shared" si="21"/>
        <v>710602.88919401669</v>
      </c>
      <c r="G65" s="9">
        <f t="shared" si="22"/>
        <v>125848.86735588114</v>
      </c>
      <c r="H65" s="9">
        <f t="shared" si="23"/>
        <v>3325975.6487429361</v>
      </c>
      <c r="I65" s="9">
        <f t="shared" si="0"/>
        <v>3451824.5160988173</v>
      </c>
      <c r="J65" s="9">
        <f t="shared" si="11"/>
        <v>4162427.4052928342</v>
      </c>
      <c r="L65" s="9">
        <f t="shared" si="32"/>
        <v>0</v>
      </c>
      <c r="M65" s="9">
        <f t="shared" si="24"/>
        <v>0</v>
      </c>
      <c r="N65" s="9">
        <f t="shared" si="12"/>
        <v>0</v>
      </c>
      <c r="O65" s="9">
        <f t="shared" si="25"/>
        <v>0</v>
      </c>
      <c r="P65" s="9">
        <f t="shared" si="13"/>
        <v>0</v>
      </c>
      <c r="Q65" s="9">
        <f t="shared" si="14"/>
        <v>0</v>
      </c>
      <c r="S65" s="9">
        <f t="shared" si="26"/>
        <v>0</v>
      </c>
      <c r="T65" s="9">
        <f t="shared" si="27"/>
        <v>0</v>
      </c>
      <c r="U65" s="9">
        <f t="shared" si="1"/>
        <v>0</v>
      </c>
      <c r="V65" s="9">
        <f t="shared" si="2"/>
        <v>0</v>
      </c>
      <c r="W65" s="9">
        <f t="shared" si="15"/>
        <v>0</v>
      </c>
      <c r="X65" s="9">
        <f t="shared" si="3"/>
        <v>0</v>
      </c>
      <c r="Z65" s="9">
        <f t="shared" si="28"/>
        <v>29207104.375903949</v>
      </c>
      <c r="AA65" s="9">
        <f t="shared" si="16"/>
        <v>182544.40234939966</v>
      </c>
      <c r="AB65" s="9">
        <f t="shared" si="4"/>
        <v>125848.86735588114</v>
      </c>
      <c r="AC65" s="9">
        <f t="shared" si="5"/>
        <v>3325975.6487429361</v>
      </c>
      <c r="AD65" s="9">
        <f t="shared" si="17"/>
        <v>3451824.5160988173</v>
      </c>
      <c r="AE65" s="9">
        <f t="shared" si="6"/>
        <v>3634368.9184482167</v>
      </c>
      <c r="AG65" s="9">
        <f t="shared" si="29"/>
        <v>73000000</v>
      </c>
      <c r="AH65" s="9">
        <f t="shared" si="18"/>
        <v>456249.99999999994</v>
      </c>
      <c r="AI65" s="9">
        <f t="shared" si="7"/>
        <v>0</v>
      </c>
      <c r="AJ65" s="9">
        <f t="shared" si="8"/>
        <v>0</v>
      </c>
      <c r="AK65" s="9">
        <f t="shared" si="19"/>
        <v>0</v>
      </c>
      <c r="AL65" s="9">
        <f t="shared" si="30"/>
        <v>456249.99999999994</v>
      </c>
    </row>
    <row r="66" spans="1:38">
      <c r="A66" s="8">
        <v>58</v>
      </c>
      <c r="B66" s="9">
        <f t="shared" si="31"/>
        <v>110244637.75494386</v>
      </c>
      <c r="C66" s="10">
        <f t="shared" si="9"/>
        <v>0.3</v>
      </c>
      <c r="D66" s="11">
        <f t="shared" si="33"/>
        <v>2.9285530376777613E-2</v>
      </c>
      <c r="E66" s="9">
        <f t="shared" si="20"/>
        <v>811955.82322474697</v>
      </c>
      <c r="F66" s="9">
        <f t="shared" si="21"/>
        <v>689028.98596839909</v>
      </c>
      <c r="G66" s="9">
        <f t="shared" si="22"/>
        <v>122926.83725634788</v>
      </c>
      <c r="H66" s="9">
        <f t="shared" si="23"/>
        <v>3224972.710222661</v>
      </c>
      <c r="I66" s="9">
        <f t="shared" si="0"/>
        <v>3347899.5474790088</v>
      </c>
      <c r="J66" s="9">
        <f t="shared" si="11"/>
        <v>4036928.5334474081</v>
      </c>
      <c r="L66" s="9">
        <f t="shared" si="32"/>
        <v>0</v>
      </c>
      <c r="M66" s="9">
        <f t="shared" si="24"/>
        <v>0</v>
      </c>
      <c r="N66" s="9">
        <f t="shared" si="12"/>
        <v>0</v>
      </c>
      <c r="O66" s="9">
        <f t="shared" si="25"/>
        <v>0</v>
      </c>
      <c r="P66" s="9">
        <f t="shared" si="13"/>
        <v>0</v>
      </c>
      <c r="Q66" s="9">
        <f t="shared" si="14"/>
        <v>0</v>
      </c>
      <c r="S66" s="9">
        <f t="shared" si="26"/>
        <v>0</v>
      </c>
      <c r="T66" s="9">
        <f t="shared" si="27"/>
        <v>0</v>
      </c>
      <c r="U66" s="9">
        <f t="shared" si="1"/>
        <v>0</v>
      </c>
      <c r="V66" s="9">
        <f t="shared" si="2"/>
        <v>0</v>
      </c>
      <c r="W66" s="9">
        <f t="shared" si="15"/>
        <v>0</v>
      </c>
      <c r="X66" s="9">
        <f t="shared" si="3"/>
        <v>0</v>
      </c>
      <c r="Z66" s="9">
        <f t="shared" si="28"/>
        <v>25755279.859805133</v>
      </c>
      <c r="AA66" s="9">
        <f t="shared" si="16"/>
        <v>160970.49912378206</v>
      </c>
      <c r="AB66" s="9">
        <f t="shared" si="4"/>
        <v>122926.83725634788</v>
      </c>
      <c r="AC66" s="9">
        <f t="shared" si="5"/>
        <v>3224972.710222661</v>
      </c>
      <c r="AD66" s="9">
        <f t="shared" si="17"/>
        <v>3347899.5474790088</v>
      </c>
      <c r="AE66" s="9">
        <f t="shared" si="6"/>
        <v>3508870.0466027912</v>
      </c>
      <c r="AG66" s="9">
        <f t="shared" si="29"/>
        <v>73000000</v>
      </c>
      <c r="AH66" s="9">
        <f t="shared" si="18"/>
        <v>456249.99999999994</v>
      </c>
      <c r="AI66" s="9">
        <f t="shared" si="7"/>
        <v>0</v>
      </c>
      <c r="AJ66" s="9">
        <f t="shared" si="8"/>
        <v>0</v>
      </c>
      <c r="AK66" s="9">
        <f t="shared" si="19"/>
        <v>0</v>
      </c>
      <c r="AL66" s="9">
        <f t="shared" si="30"/>
        <v>456249.99999999994</v>
      </c>
    </row>
    <row r="67" spans="1:38">
      <c r="A67" s="8">
        <v>59</v>
      </c>
      <c r="B67" s="9">
        <f t="shared" si="31"/>
        <v>106896738.20746486</v>
      </c>
      <c r="C67" s="10">
        <f t="shared" si="9"/>
        <v>0.3</v>
      </c>
      <c r="D67" s="11">
        <f t="shared" si="33"/>
        <v>2.9285530376777613E-2</v>
      </c>
      <c r="E67" s="9">
        <f t="shared" si="20"/>
        <v>788177.26629909722</v>
      </c>
      <c r="F67" s="9">
        <f t="shared" si="21"/>
        <v>668104.61379665532</v>
      </c>
      <c r="G67" s="9">
        <f t="shared" si="22"/>
        <v>120072.6525024419</v>
      </c>
      <c r="H67" s="9">
        <f t="shared" si="23"/>
        <v>3127011.2826408753</v>
      </c>
      <c r="I67" s="9">
        <f t="shared" si="0"/>
        <v>3247083.9351433171</v>
      </c>
      <c r="J67" s="9">
        <f t="shared" si="11"/>
        <v>3915188.5489399727</v>
      </c>
      <c r="L67" s="9">
        <f t="shared" si="32"/>
        <v>0</v>
      </c>
      <c r="M67" s="9">
        <f t="shared" si="24"/>
        <v>0</v>
      </c>
      <c r="N67" s="9">
        <f t="shared" si="12"/>
        <v>0</v>
      </c>
      <c r="O67" s="9">
        <f t="shared" si="25"/>
        <v>0</v>
      </c>
      <c r="P67" s="9">
        <f t="shared" si="13"/>
        <v>0</v>
      </c>
      <c r="Q67" s="9">
        <f t="shared" si="14"/>
        <v>0</v>
      </c>
      <c r="S67" s="9">
        <f t="shared" si="26"/>
        <v>0</v>
      </c>
      <c r="T67" s="9">
        <f t="shared" si="27"/>
        <v>0</v>
      </c>
      <c r="U67" s="9">
        <f t="shared" si="1"/>
        <v>0</v>
      </c>
      <c r="V67" s="9">
        <f t="shared" si="2"/>
        <v>0</v>
      </c>
      <c r="W67" s="9">
        <f t="shared" si="15"/>
        <v>0</v>
      </c>
      <c r="X67" s="9">
        <f t="shared" si="3"/>
        <v>0</v>
      </c>
      <c r="Z67" s="9">
        <f t="shared" si="28"/>
        <v>22407380.312326126</v>
      </c>
      <c r="AA67" s="9">
        <f t="shared" si="16"/>
        <v>140046.12695203826</v>
      </c>
      <c r="AB67" s="9">
        <f t="shared" si="4"/>
        <v>120072.6525024419</v>
      </c>
      <c r="AC67" s="9">
        <f t="shared" si="5"/>
        <v>3127011.2826408753</v>
      </c>
      <c r="AD67" s="9">
        <f t="shared" si="17"/>
        <v>3247083.9351433171</v>
      </c>
      <c r="AE67" s="9">
        <f t="shared" si="6"/>
        <v>3387130.0620953552</v>
      </c>
      <c r="AG67" s="9">
        <f t="shared" si="29"/>
        <v>73000000</v>
      </c>
      <c r="AH67" s="9">
        <f t="shared" si="18"/>
        <v>456249.99999999994</v>
      </c>
      <c r="AI67" s="9">
        <f t="shared" si="7"/>
        <v>0</v>
      </c>
      <c r="AJ67" s="9">
        <f t="shared" si="8"/>
        <v>0</v>
      </c>
      <c r="AK67" s="9">
        <f t="shared" si="19"/>
        <v>0</v>
      </c>
      <c r="AL67" s="9">
        <f t="shared" si="30"/>
        <v>456249.99999999994</v>
      </c>
    </row>
    <row r="68" spans="1:38">
      <c r="A68" s="8">
        <v>60</v>
      </c>
      <c r="B68" s="9">
        <f t="shared" si="31"/>
        <v>103649654.27232154</v>
      </c>
      <c r="C68" s="10">
        <f t="shared" si="9"/>
        <v>0.3</v>
      </c>
      <c r="D68" s="11">
        <f t="shared" si="33"/>
        <v>2.9285530376777613E-2</v>
      </c>
      <c r="E68" s="9">
        <f t="shared" si="20"/>
        <v>765095.07702460932</v>
      </c>
      <c r="F68" s="9">
        <f t="shared" si="21"/>
        <v>647810.33920200961</v>
      </c>
      <c r="G68" s="9">
        <f t="shared" si="22"/>
        <v>117284.73782259971</v>
      </c>
      <c r="H68" s="9">
        <f t="shared" si="23"/>
        <v>3032000.3529823334</v>
      </c>
      <c r="I68" s="9">
        <f t="shared" si="0"/>
        <v>3149285.0908049331</v>
      </c>
      <c r="J68" s="9">
        <f t="shared" si="11"/>
        <v>3797095.4300069427</v>
      </c>
      <c r="L68" s="9">
        <f t="shared" si="32"/>
        <v>0</v>
      </c>
      <c r="M68" s="9">
        <f t="shared" si="24"/>
        <v>0</v>
      </c>
      <c r="N68" s="9">
        <f t="shared" si="12"/>
        <v>0</v>
      </c>
      <c r="O68" s="9">
        <f t="shared" si="25"/>
        <v>0</v>
      </c>
      <c r="P68" s="9">
        <f t="shared" si="13"/>
        <v>0</v>
      </c>
      <c r="Q68" s="9">
        <f t="shared" si="14"/>
        <v>0</v>
      </c>
      <c r="S68" s="9">
        <f t="shared" si="26"/>
        <v>0</v>
      </c>
      <c r="T68" s="9">
        <f t="shared" si="27"/>
        <v>0</v>
      </c>
      <c r="U68" s="9">
        <f t="shared" si="1"/>
        <v>0</v>
      </c>
      <c r="V68" s="9">
        <f t="shared" si="2"/>
        <v>0</v>
      </c>
      <c r="W68" s="9">
        <f t="shared" si="15"/>
        <v>0</v>
      </c>
      <c r="X68" s="9">
        <f t="shared" si="3"/>
        <v>0</v>
      </c>
      <c r="Z68" s="9">
        <f t="shared" si="28"/>
        <v>19160296.377182808</v>
      </c>
      <c r="AA68" s="9">
        <f t="shared" si="16"/>
        <v>119751.85235739253</v>
      </c>
      <c r="AB68" s="9">
        <f t="shared" si="4"/>
        <v>117284.73782259971</v>
      </c>
      <c r="AC68" s="9">
        <f t="shared" si="5"/>
        <v>3032000.3529823334</v>
      </c>
      <c r="AD68" s="9">
        <f t="shared" si="17"/>
        <v>3149285.0908049331</v>
      </c>
      <c r="AE68" s="9">
        <f t="shared" si="6"/>
        <v>3269036.9431623258</v>
      </c>
      <c r="AG68" s="9">
        <f t="shared" si="29"/>
        <v>73000000</v>
      </c>
      <c r="AH68" s="9">
        <f t="shared" si="18"/>
        <v>456249.99999999994</v>
      </c>
      <c r="AI68" s="9">
        <f t="shared" si="7"/>
        <v>0</v>
      </c>
      <c r="AJ68" s="9">
        <f t="shared" si="8"/>
        <v>0</v>
      </c>
      <c r="AK68" s="9">
        <f t="shared" si="19"/>
        <v>0</v>
      </c>
      <c r="AL68" s="9">
        <f t="shared" si="30"/>
        <v>456249.99999999994</v>
      </c>
    </row>
    <row r="69" spans="1:38">
      <c r="A69" s="8">
        <v>61</v>
      </c>
      <c r="B69" s="9">
        <f t="shared" si="31"/>
        <v>100500369.1815166</v>
      </c>
      <c r="C69" s="10">
        <f t="shared" si="9"/>
        <v>0.3</v>
      </c>
      <c r="D69" s="11">
        <f t="shared" si="33"/>
        <v>2.9285530376777613E-2</v>
      </c>
      <c r="E69" s="9">
        <f t="shared" si="20"/>
        <v>742688.86190528225</v>
      </c>
      <c r="F69" s="9">
        <f t="shared" si="21"/>
        <v>628127.30738447874</v>
      </c>
      <c r="G69" s="9">
        <f t="shared" si="22"/>
        <v>114561.5545208035</v>
      </c>
      <c r="H69" s="9">
        <f t="shared" si="23"/>
        <v>2939851.6186577394</v>
      </c>
      <c r="I69" s="9">
        <f t="shared" si="0"/>
        <v>3054413.1731785429</v>
      </c>
      <c r="J69" s="9">
        <f t="shared" si="11"/>
        <v>3682540.4805630217</v>
      </c>
      <c r="L69" s="9">
        <f t="shared" si="32"/>
        <v>0</v>
      </c>
      <c r="M69" s="9">
        <f t="shared" si="24"/>
        <v>0</v>
      </c>
      <c r="N69" s="9">
        <f t="shared" si="12"/>
        <v>0</v>
      </c>
      <c r="O69" s="9">
        <f t="shared" si="25"/>
        <v>0</v>
      </c>
      <c r="P69" s="9">
        <f t="shared" si="13"/>
        <v>0</v>
      </c>
      <c r="Q69" s="9">
        <f t="shared" si="14"/>
        <v>0</v>
      </c>
      <c r="S69" s="9">
        <f t="shared" si="26"/>
        <v>0</v>
      </c>
      <c r="T69" s="9">
        <f t="shared" si="27"/>
        <v>0</v>
      </c>
      <c r="U69" s="9">
        <f t="shared" si="1"/>
        <v>0</v>
      </c>
      <c r="V69" s="9">
        <f t="shared" si="2"/>
        <v>0</v>
      </c>
      <c r="W69" s="9">
        <f t="shared" si="15"/>
        <v>0</v>
      </c>
      <c r="X69" s="9">
        <f t="shared" si="3"/>
        <v>0</v>
      </c>
      <c r="Z69" s="9">
        <f t="shared" si="28"/>
        <v>16011011.286377875</v>
      </c>
      <c r="AA69" s="9">
        <f t="shared" si="16"/>
        <v>100068.82053986171</v>
      </c>
      <c r="AB69" s="9">
        <f t="shared" si="4"/>
        <v>114561.5545208035</v>
      </c>
      <c r="AC69" s="9">
        <f t="shared" si="5"/>
        <v>2939851.6186577394</v>
      </c>
      <c r="AD69" s="9">
        <f t="shared" si="17"/>
        <v>3054413.1731785429</v>
      </c>
      <c r="AE69" s="9">
        <f t="shared" si="6"/>
        <v>3154481.9937184048</v>
      </c>
      <c r="AG69" s="9">
        <f t="shared" si="29"/>
        <v>73000000</v>
      </c>
      <c r="AH69" s="9">
        <f t="shared" si="18"/>
        <v>456249.99999999994</v>
      </c>
      <c r="AI69" s="9">
        <f t="shared" si="7"/>
        <v>0</v>
      </c>
      <c r="AJ69" s="9">
        <f t="shared" si="8"/>
        <v>0</v>
      </c>
      <c r="AK69" s="9">
        <f t="shared" si="19"/>
        <v>0</v>
      </c>
      <c r="AL69" s="9">
        <f t="shared" si="30"/>
        <v>456249.99999999994</v>
      </c>
    </row>
    <row r="70" spans="1:38">
      <c r="A70" s="8">
        <v>62</v>
      </c>
      <c r="B70" s="9">
        <f t="shared" si="31"/>
        <v>97445956.008338064</v>
      </c>
      <c r="C70" s="10">
        <f t="shared" si="9"/>
        <v>0.3</v>
      </c>
      <c r="D70" s="11">
        <f t="shared" si="33"/>
        <v>2.9285530376777613E-2</v>
      </c>
      <c r="E70" s="9">
        <f t="shared" si="20"/>
        <v>720938.82467946073</v>
      </c>
      <c r="F70" s="9">
        <f t="shared" si="21"/>
        <v>609037.22505211283</v>
      </c>
      <c r="G70" s="9">
        <f t="shared" si="22"/>
        <v>111901.5996273479</v>
      </c>
      <c r="H70" s="9">
        <f t="shared" si="23"/>
        <v>2850479.4070812226</v>
      </c>
      <c r="I70" s="9">
        <f t="shared" si="0"/>
        <v>2962381.0067085708</v>
      </c>
      <c r="J70" s="9">
        <f t="shared" si="11"/>
        <v>3571418.2317606835</v>
      </c>
      <c r="L70" s="9">
        <f t="shared" si="32"/>
        <v>0</v>
      </c>
      <c r="M70" s="9">
        <f t="shared" si="24"/>
        <v>0</v>
      </c>
      <c r="N70" s="9">
        <f t="shared" si="12"/>
        <v>0</v>
      </c>
      <c r="O70" s="9">
        <f t="shared" si="25"/>
        <v>0</v>
      </c>
      <c r="P70" s="9">
        <f t="shared" si="13"/>
        <v>0</v>
      </c>
      <c r="Q70" s="9">
        <f t="shared" si="14"/>
        <v>0</v>
      </c>
      <c r="S70" s="9">
        <f t="shared" si="26"/>
        <v>0</v>
      </c>
      <c r="T70" s="9">
        <f t="shared" si="27"/>
        <v>0</v>
      </c>
      <c r="U70" s="9">
        <f t="shared" si="1"/>
        <v>0</v>
      </c>
      <c r="V70" s="9">
        <f t="shared" si="2"/>
        <v>0</v>
      </c>
      <c r="W70" s="9">
        <f t="shared" si="15"/>
        <v>0</v>
      </c>
      <c r="X70" s="9">
        <f t="shared" si="3"/>
        <v>0</v>
      </c>
      <c r="Z70" s="9">
        <f t="shared" si="28"/>
        <v>12956598.113199333</v>
      </c>
      <c r="AA70" s="9">
        <f t="shared" si="16"/>
        <v>80978.73820749583</v>
      </c>
      <c r="AB70" s="9">
        <f t="shared" si="4"/>
        <v>111901.5996273479</v>
      </c>
      <c r="AC70" s="9">
        <f t="shared" si="5"/>
        <v>2850479.4070812226</v>
      </c>
      <c r="AD70" s="9">
        <f t="shared" si="17"/>
        <v>2962381.0067085708</v>
      </c>
      <c r="AE70" s="9">
        <f t="shared" si="6"/>
        <v>3043359.7449160665</v>
      </c>
      <c r="AG70" s="9">
        <f t="shared" si="29"/>
        <v>73000000</v>
      </c>
      <c r="AH70" s="9">
        <f t="shared" si="18"/>
        <v>456249.99999999994</v>
      </c>
      <c r="AI70" s="9">
        <f t="shared" si="7"/>
        <v>0</v>
      </c>
      <c r="AJ70" s="9">
        <f t="shared" si="8"/>
        <v>0</v>
      </c>
      <c r="AK70" s="9">
        <f t="shared" si="19"/>
        <v>0</v>
      </c>
      <c r="AL70" s="9">
        <f t="shared" si="30"/>
        <v>456249.99999999994</v>
      </c>
    </row>
    <row r="71" spans="1:38">
      <c r="A71" s="8">
        <v>63</v>
      </c>
      <c r="B71" s="9">
        <f t="shared" si="31"/>
        <v>94483575.001629487</v>
      </c>
      <c r="C71" s="10">
        <f t="shared" si="9"/>
        <v>0.3</v>
      </c>
      <c r="D71" s="11">
        <f t="shared" si="33"/>
        <v>2.9285530376777613E-2</v>
      </c>
      <c r="E71" s="9">
        <f t="shared" si="20"/>
        <v>699825.74882951193</v>
      </c>
      <c r="F71" s="9">
        <f t="shared" si="21"/>
        <v>590522.34376018425</v>
      </c>
      <c r="G71" s="9">
        <f t="shared" si="22"/>
        <v>109303.40506932768</v>
      </c>
      <c r="H71" s="9">
        <f t="shared" si="23"/>
        <v>2763800.5976273236</v>
      </c>
      <c r="I71" s="9">
        <f t="shared" si="0"/>
        <v>2873104.002696651</v>
      </c>
      <c r="J71" s="9">
        <f t="shared" si="11"/>
        <v>3463626.3464568355</v>
      </c>
      <c r="L71" s="9">
        <f t="shared" si="32"/>
        <v>0</v>
      </c>
      <c r="M71" s="9">
        <f t="shared" si="24"/>
        <v>0</v>
      </c>
      <c r="N71" s="9">
        <f t="shared" si="12"/>
        <v>0</v>
      </c>
      <c r="O71" s="9">
        <f t="shared" si="25"/>
        <v>0</v>
      </c>
      <c r="P71" s="9">
        <f t="shared" si="13"/>
        <v>0</v>
      </c>
      <c r="Q71" s="9">
        <f t="shared" si="14"/>
        <v>0</v>
      </c>
      <c r="S71" s="9">
        <f t="shared" si="26"/>
        <v>0</v>
      </c>
      <c r="T71" s="9">
        <f t="shared" si="27"/>
        <v>0</v>
      </c>
      <c r="U71" s="9">
        <f t="shared" si="1"/>
        <v>0</v>
      </c>
      <c r="V71" s="9">
        <f t="shared" si="2"/>
        <v>0</v>
      </c>
      <c r="W71" s="9">
        <f t="shared" si="15"/>
        <v>0</v>
      </c>
      <c r="X71" s="9">
        <f t="shared" si="3"/>
        <v>0</v>
      </c>
      <c r="Z71" s="9">
        <f t="shared" si="28"/>
        <v>9994217.106490761</v>
      </c>
      <c r="AA71" s="9">
        <f t="shared" si="16"/>
        <v>62463.856915567252</v>
      </c>
      <c r="AB71" s="9">
        <f t="shared" si="4"/>
        <v>109303.40506932768</v>
      </c>
      <c r="AC71" s="9">
        <f t="shared" si="5"/>
        <v>2763800.5976273236</v>
      </c>
      <c r="AD71" s="9">
        <f t="shared" si="17"/>
        <v>2873104.002696651</v>
      </c>
      <c r="AE71" s="9">
        <f t="shared" si="6"/>
        <v>2935567.8596122186</v>
      </c>
      <c r="AG71" s="9">
        <f t="shared" si="29"/>
        <v>73000000</v>
      </c>
      <c r="AH71" s="9">
        <f t="shared" si="18"/>
        <v>456249.99999999994</v>
      </c>
      <c r="AI71" s="9">
        <f t="shared" si="7"/>
        <v>0</v>
      </c>
      <c r="AJ71" s="9">
        <f t="shared" si="8"/>
        <v>0</v>
      </c>
      <c r="AK71" s="9">
        <f t="shared" si="19"/>
        <v>0</v>
      </c>
      <c r="AL71" s="9">
        <f t="shared" si="30"/>
        <v>456249.99999999994</v>
      </c>
    </row>
    <row r="72" spans="1:38">
      <c r="A72" s="8">
        <v>64</v>
      </c>
      <c r="B72" s="9">
        <f t="shared" si="31"/>
        <v>91610470.998932838</v>
      </c>
      <c r="C72" s="10">
        <f t="shared" si="9"/>
        <v>0.3</v>
      </c>
      <c r="D72" s="11">
        <f t="shared" si="33"/>
        <v>2.9285530376777613E-2</v>
      </c>
      <c r="E72" s="9">
        <f t="shared" si="20"/>
        <v>679330.98060371412</v>
      </c>
      <c r="F72" s="9">
        <f t="shared" si="21"/>
        <v>572565.44374333019</v>
      </c>
      <c r="G72" s="9">
        <f t="shared" si="22"/>
        <v>106765.53686038393</v>
      </c>
      <c r="H72" s="9">
        <f t="shared" si="23"/>
        <v>2679734.5458972347</v>
      </c>
      <c r="I72" s="9">
        <f t="shared" si="0"/>
        <v>2786500.0827576187</v>
      </c>
      <c r="J72" s="9">
        <f t="shared" si="11"/>
        <v>3359065.5265009487</v>
      </c>
      <c r="L72" s="9">
        <f t="shared" si="32"/>
        <v>0</v>
      </c>
      <c r="M72" s="9">
        <f t="shared" si="24"/>
        <v>0</v>
      </c>
      <c r="N72" s="9">
        <f t="shared" si="12"/>
        <v>0</v>
      </c>
      <c r="O72" s="9">
        <f t="shared" si="25"/>
        <v>0</v>
      </c>
      <c r="P72" s="9">
        <f t="shared" si="13"/>
        <v>0</v>
      </c>
      <c r="Q72" s="9">
        <f t="shared" si="14"/>
        <v>0</v>
      </c>
      <c r="S72" s="9">
        <f t="shared" si="26"/>
        <v>0</v>
      </c>
      <c r="T72" s="9">
        <f t="shared" si="27"/>
        <v>0</v>
      </c>
      <c r="U72" s="9">
        <f t="shared" si="1"/>
        <v>0</v>
      </c>
      <c r="V72" s="9">
        <f t="shared" si="2"/>
        <v>0</v>
      </c>
      <c r="W72" s="9">
        <f t="shared" si="15"/>
        <v>0</v>
      </c>
      <c r="X72" s="9">
        <f t="shared" si="3"/>
        <v>0</v>
      </c>
      <c r="Z72" s="9">
        <f t="shared" si="28"/>
        <v>7121113.10379411</v>
      </c>
      <c r="AA72" s="9">
        <f t="shared" si="16"/>
        <v>44506.956898713186</v>
      </c>
      <c r="AB72" s="9">
        <f t="shared" si="4"/>
        <v>106765.53686038393</v>
      </c>
      <c r="AC72" s="9">
        <f t="shared" si="5"/>
        <v>2679734.5458972347</v>
      </c>
      <c r="AD72" s="9">
        <f t="shared" si="17"/>
        <v>2786500.0827576187</v>
      </c>
      <c r="AE72" s="9">
        <f t="shared" si="6"/>
        <v>2831007.0396563318</v>
      </c>
      <c r="AG72" s="9">
        <f t="shared" si="29"/>
        <v>73000000</v>
      </c>
      <c r="AH72" s="9">
        <f t="shared" si="18"/>
        <v>456249.99999999994</v>
      </c>
      <c r="AI72" s="9">
        <f t="shared" si="7"/>
        <v>0</v>
      </c>
      <c r="AJ72" s="9">
        <f t="shared" si="8"/>
        <v>0</v>
      </c>
      <c r="AK72" s="9">
        <f t="shared" si="19"/>
        <v>0</v>
      </c>
      <c r="AL72" s="9">
        <f t="shared" si="30"/>
        <v>456249.99999999994</v>
      </c>
    </row>
    <row r="73" spans="1:38">
      <c r="A73" s="8">
        <v>65</v>
      </c>
      <c r="B73" s="9">
        <f t="shared" si="31"/>
        <v>88823970.916175216</v>
      </c>
      <c r="C73" s="10">
        <f t="shared" si="9"/>
        <v>0.3</v>
      </c>
      <c r="D73" s="11">
        <f t="shared" si="33"/>
        <v>2.9285530376777613E-2</v>
      </c>
      <c r="E73" s="9">
        <f t="shared" si="20"/>
        <v>659436.41253535799</v>
      </c>
      <c r="F73" s="9">
        <f t="shared" si="21"/>
        <v>555149.81822609506</v>
      </c>
      <c r="G73" s="9">
        <f t="shared" si="22"/>
        <v>104286.59430926293</v>
      </c>
      <c r="H73" s="9">
        <f t="shared" si="23"/>
        <v>2598203.0102261258</v>
      </c>
      <c r="I73" s="9">
        <f t="shared" ref="I73:I136" si="34">H73+G73</f>
        <v>2702489.6045353888</v>
      </c>
      <c r="J73" s="9">
        <f t="shared" si="11"/>
        <v>3257639.422761484</v>
      </c>
      <c r="L73" s="9">
        <f t="shared" si="32"/>
        <v>0</v>
      </c>
      <c r="M73" s="9">
        <f t="shared" si="24"/>
        <v>0</v>
      </c>
      <c r="N73" s="9">
        <f t="shared" si="12"/>
        <v>0</v>
      </c>
      <c r="O73" s="9">
        <f t="shared" si="25"/>
        <v>0</v>
      </c>
      <c r="P73" s="9">
        <f t="shared" si="13"/>
        <v>0</v>
      </c>
      <c r="Q73" s="9">
        <f t="shared" si="14"/>
        <v>0</v>
      </c>
      <c r="S73" s="9">
        <f t="shared" si="26"/>
        <v>0</v>
      </c>
      <c r="T73" s="9">
        <f t="shared" si="27"/>
        <v>0</v>
      </c>
      <c r="U73" s="9">
        <f t="shared" ref="U73:U136" si="35">IF(L73&gt;Q73,0,IF(U72&gt;0,IF(S73&gt;0,$G73,0),O73+N73+M73-Q73))</f>
        <v>0</v>
      </c>
      <c r="V73" s="9">
        <f t="shared" ref="V73:V136" si="36">IF(L73&gt;Q73,0,IF(S73&gt;0,$H73,0))</f>
        <v>0</v>
      </c>
      <c r="W73" s="9">
        <f t="shared" si="15"/>
        <v>0</v>
      </c>
      <c r="X73" s="9">
        <f t="shared" ref="X73:X136" si="37">IF(T73+U73+V73&lt;S73,T73+U73+V73,S73)</f>
        <v>0</v>
      </c>
      <c r="Z73" s="9">
        <f t="shared" si="28"/>
        <v>4334613.0210364908</v>
      </c>
      <c r="AA73" s="9">
        <f t="shared" si="16"/>
        <v>27091.331381478067</v>
      </c>
      <c r="AB73" s="9">
        <f t="shared" ref="AB73:AB136" si="38">IF(S73&gt;X73,0,IF(AB72&gt;0,IF(Z73&gt;0,$G73,0),V73+U73+T73-X73))</f>
        <v>104286.59430926293</v>
      </c>
      <c r="AC73" s="9">
        <f t="shared" ref="AC73:AC136" si="39">IF(S73&gt;X73,0,IF(Z73&gt;0,$H73,0))</f>
        <v>2598203.0102261258</v>
      </c>
      <c r="AD73" s="9">
        <f t="shared" si="17"/>
        <v>2702489.6045353888</v>
      </c>
      <c r="AE73" s="9">
        <f t="shared" ref="AE73:AE136" si="40">IF(AA73+AB73+AC73&lt;Z73,AA73+AB73+AC73,Z73)</f>
        <v>2729580.9359168666</v>
      </c>
      <c r="AG73" s="9">
        <f t="shared" si="29"/>
        <v>73000000</v>
      </c>
      <c r="AH73" s="9">
        <f t="shared" si="18"/>
        <v>456249.99999999994</v>
      </c>
      <c r="AI73" s="9">
        <f t="shared" ref="AI73:AI136" si="41">IF(Z73&gt;AE73,0,IF(AI72&gt;0,IF(AG73&gt;0,$G73,0),AC73+AB73+AA73-AE73))</f>
        <v>0</v>
      </c>
      <c r="AJ73" s="9">
        <f t="shared" ref="AJ73:AJ136" si="42">IF(Z73&gt;AE73,0,IF(AG73&gt;0,$H73,0))</f>
        <v>0</v>
      </c>
      <c r="AK73" s="9">
        <f t="shared" si="19"/>
        <v>0</v>
      </c>
      <c r="AL73" s="9">
        <f t="shared" si="30"/>
        <v>456249.99999999994</v>
      </c>
    </row>
    <row r="74" spans="1:38">
      <c r="A74" s="8">
        <v>66</v>
      </c>
      <c r="B74" s="9">
        <f t="shared" si="31"/>
        <v>86121481.31163983</v>
      </c>
      <c r="C74" s="10">
        <f t="shared" ref="C74:C137" si="43">IF(A74&lt;$D$2,($B$2/100)*($C$2*(A74/$D$2)),($B$2/100)*$C$2)</f>
        <v>0.3</v>
      </c>
      <c r="D74" s="11">
        <f t="shared" si="33"/>
        <v>2.9285530376777613E-2</v>
      </c>
      <c r="E74" s="9">
        <f t="shared" si="20"/>
        <v>640124.46744450042</v>
      </c>
      <c r="F74" s="9">
        <f t="shared" si="21"/>
        <v>538259.25819774892</v>
      </c>
      <c r="G74" s="9">
        <f t="shared" si="22"/>
        <v>101865.2092467515</v>
      </c>
      <c r="H74" s="9">
        <f t="shared" ref="H74:H137" si="44">IF(B74-G74&gt;0,D74*(B74-G74),0)</f>
        <v>2519130.0803653812</v>
      </c>
      <c r="I74" s="9">
        <f t="shared" si="34"/>
        <v>2620995.2896121326</v>
      </c>
      <c r="J74" s="9">
        <f t="shared" ref="J74:J137" si="45">F74+G74+H74</f>
        <v>3159254.5478098816</v>
      </c>
      <c r="L74" s="9">
        <f t="shared" si="32"/>
        <v>0</v>
      </c>
      <c r="M74" s="9">
        <f t="shared" si="24"/>
        <v>0</v>
      </c>
      <c r="N74" s="9">
        <f t="shared" ref="N74:N137" si="46">IF(L74&gt;0,G74,0)</f>
        <v>0</v>
      </c>
      <c r="O74" s="9">
        <f t="shared" si="25"/>
        <v>0</v>
      </c>
      <c r="P74" s="9">
        <f t="shared" ref="P74:P137" si="47">N74+O74</f>
        <v>0</v>
      </c>
      <c r="Q74" s="9">
        <f t="shared" ref="Q74:Q137" si="48">IF(M74+N74+O74&lt;L74,M74+N74+O74,L74)</f>
        <v>0</v>
      </c>
      <c r="S74" s="9">
        <f t="shared" si="26"/>
        <v>0</v>
      </c>
      <c r="T74" s="9">
        <f t="shared" si="27"/>
        <v>0</v>
      </c>
      <c r="U74" s="9">
        <f t="shared" si="35"/>
        <v>0</v>
      </c>
      <c r="V74" s="9">
        <f t="shared" si="36"/>
        <v>0</v>
      </c>
      <c r="W74" s="9">
        <f t="shared" ref="W74:W137" si="49">U74+V74</f>
        <v>0</v>
      </c>
      <c r="X74" s="9">
        <f t="shared" si="37"/>
        <v>0</v>
      </c>
      <c r="Z74" s="9">
        <f t="shared" si="28"/>
        <v>1632123.416501102</v>
      </c>
      <c r="AA74" s="9">
        <f t="shared" ref="AA74:AA137" si="50">Z74*($N$4/12)</f>
        <v>10200.771353131888</v>
      </c>
      <c r="AB74" s="9">
        <f t="shared" si="38"/>
        <v>101865.2092467515</v>
      </c>
      <c r="AC74" s="9">
        <f t="shared" si="39"/>
        <v>2519130.0803653812</v>
      </c>
      <c r="AD74" s="9">
        <f t="shared" ref="AD74:AD137" si="51">AB74+AC74</f>
        <v>2620995.2896121326</v>
      </c>
      <c r="AE74" s="9">
        <f t="shared" si="40"/>
        <v>1632123.416501102</v>
      </c>
      <c r="AG74" s="9">
        <f t="shared" si="29"/>
        <v>73000000</v>
      </c>
      <c r="AH74" s="9">
        <f t="shared" ref="AH74:AH137" si="52">AG74*($N$5/12)</f>
        <v>456249.99999999994</v>
      </c>
      <c r="AI74" s="9">
        <f t="shared" si="41"/>
        <v>999072.64446416264</v>
      </c>
      <c r="AJ74" s="9">
        <f t="shared" si="42"/>
        <v>2519130.0803653812</v>
      </c>
      <c r="AK74" s="9">
        <f t="shared" ref="AK74:AK137" si="53">AI74+AJ74</f>
        <v>3518202.7248295438</v>
      </c>
      <c r="AL74" s="9">
        <f t="shared" si="30"/>
        <v>3974452.7248295438</v>
      </c>
    </row>
    <row r="75" spans="1:38">
      <c r="A75" s="8">
        <v>67</v>
      </c>
      <c r="B75" s="9">
        <f t="shared" si="31"/>
        <v>83500486.022027701</v>
      </c>
      <c r="C75" s="10">
        <f t="shared" si="43"/>
        <v>0.3</v>
      </c>
      <c r="D75" s="11">
        <f t="shared" si="33"/>
        <v>2.9285530376777613E-2</v>
      </c>
      <c r="E75" s="9">
        <f t="shared" ref="E75:E138" si="54">IF(H74&gt;0,ABS(PMT($B$3/12,$A$368-A74,B75,0,0)),ABS(PMT($B$3/12,$A$368,$B$9,0,0)))</f>
        <v>621378.08290823596</v>
      </c>
      <c r="F75" s="9">
        <f t="shared" ref="F75:F138" si="55">B75*($B$3/12)</f>
        <v>521878.03763767309</v>
      </c>
      <c r="G75" s="9">
        <f t="shared" ref="G75:G138" si="56">E75-F75</f>
        <v>99500.04527056287</v>
      </c>
      <c r="H75" s="9">
        <f t="shared" si="44"/>
        <v>2442442.1082755248</v>
      </c>
      <c r="I75" s="9">
        <f t="shared" si="34"/>
        <v>2541942.1535460874</v>
      </c>
      <c r="J75" s="9">
        <f t="shared" si="45"/>
        <v>3063820.1911837608</v>
      </c>
      <c r="L75" s="9">
        <f t="shared" ref="L75:L122" si="57">IF(L74-P74&gt;0,L74-P74,0)</f>
        <v>0</v>
      </c>
      <c r="M75" s="9">
        <f t="shared" ref="M75:M138" si="58">L75*($N$2/12)</f>
        <v>0</v>
      </c>
      <c r="N75" s="9">
        <f t="shared" si="46"/>
        <v>0</v>
      </c>
      <c r="O75" s="9">
        <f t="shared" ref="O75:O138" si="59">IF(L75&gt;0,H75,0)</f>
        <v>0</v>
      </c>
      <c r="P75" s="9">
        <f t="shared" si="47"/>
        <v>0</v>
      </c>
      <c r="Q75" s="9">
        <f t="shared" si="48"/>
        <v>0</v>
      </c>
      <c r="S75" s="9">
        <f t="shared" ref="S75:S138" si="60">IF(S74-W74&gt;0,S74-W74,0)</f>
        <v>0</v>
      </c>
      <c r="T75" s="9">
        <f t="shared" ref="T75:T138" si="61">S75*($N$3/12)</f>
        <v>0</v>
      </c>
      <c r="U75" s="9">
        <f t="shared" si="35"/>
        <v>0</v>
      </c>
      <c r="V75" s="9">
        <f t="shared" si="36"/>
        <v>0</v>
      </c>
      <c r="W75" s="9">
        <f t="shared" si="49"/>
        <v>0</v>
      </c>
      <c r="X75" s="9">
        <f t="shared" si="37"/>
        <v>0</v>
      </c>
      <c r="Z75" s="9">
        <f t="shared" ref="Z75:Z138" si="62">IF(Z74-AD74&gt;0,Z74-AD74,0)</f>
        <v>0</v>
      </c>
      <c r="AA75" s="9">
        <f t="shared" si="50"/>
        <v>0</v>
      </c>
      <c r="AB75" s="9">
        <f t="shared" si="38"/>
        <v>0</v>
      </c>
      <c r="AC75" s="9">
        <f t="shared" si="39"/>
        <v>0</v>
      </c>
      <c r="AD75" s="9">
        <f t="shared" si="51"/>
        <v>0</v>
      </c>
      <c r="AE75" s="9">
        <f t="shared" si="40"/>
        <v>0</v>
      </c>
      <c r="AG75" s="9">
        <f t="shared" ref="AG75:AG138" si="63">IF(AG74-AK74&gt;0,AG74-AK74,0)</f>
        <v>69481797.27517046</v>
      </c>
      <c r="AH75" s="9">
        <f t="shared" si="52"/>
        <v>434261.23296981532</v>
      </c>
      <c r="AI75" s="9">
        <f t="shared" si="41"/>
        <v>99500.04527056287</v>
      </c>
      <c r="AJ75" s="9">
        <f t="shared" si="42"/>
        <v>2442442.1082755248</v>
      </c>
      <c r="AK75" s="9">
        <f t="shared" si="53"/>
        <v>2541942.1535460874</v>
      </c>
      <c r="AL75" s="9">
        <f t="shared" ref="AL75:AL138" si="64">IF(AH75+AI75+AJ75&lt;AG75,AH75+AI75+AJ75,AG75)</f>
        <v>2976203.3865159033</v>
      </c>
    </row>
    <row r="76" spans="1:38">
      <c r="A76" s="8">
        <v>68</v>
      </c>
      <c r="B76" s="9">
        <f t="shared" ref="B76:B139" si="65">IF(B75-I75&gt;0,B75-I75,0)</f>
        <v>80958543.868481606</v>
      </c>
      <c r="C76" s="10">
        <f t="shared" si="43"/>
        <v>0.3</v>
      </c>
      <c r="D76" s="11">
        <f t="shared" si="33"/>
        <v>2.9285530376777613E-2</v>
      </c>
      <c r="E76" s="9">
        <f t="shared" si="54"/>
        <v>603180.69618576299</v>
      </c>
      <c r="F76" s="9">
        <f t="shared" si="55"/>
        <v>505990.89917801</v>
      </c>
      <c r="G76" s="9">
        <f t="shared" si="56"/>
        <v>97189.79700775299</v>
      </c>
      <c r="H76" s="9">
        <f t="shared" si="44"/>
        <v>2368067.6409675176</v>
      </c>
      <c r="I76" s="9">
        <f t="shared" si="34"/>
        <v>2465257.4379752707</v>
      </c>
      <c r="J76" s="9">
        <f t="shared" si="45"/>
        <v>2971248.3371532806</v>
      </c>
      <c r="L76" s="9">
        <f t="shared" si="57"/>
        <v>0</v>
      </c>
      <c r="M76" s="9">
        <f t="shared" si="58"/>
        <v>0</v>
      </c>
      <c r="N76" s="9">
        <f t="shared" si="46"/>
        <v>0</v>
      </c>
      <c r="O76" s="9">
        <f t="shared" si="59"/>
        <v>0</v>
      </c>
      <c r="P76" s="9">
        <f t="shared" si="47"/>
        <v>0</v>
      </c>
      <c r="Q76" s="9">
        <f t="shared" si="48"/>
        <v>0</v>
      </c>
      <c r="S76" s="9">
        <f t="shared" si="60"/>
        <v>0</v>
      </c>
      <c r="T76" s="9">
        <f t="shared" si="61"/>
        <v>0</v>
      </c>
      <c r="U76" s="9">
        <f t="shared" si="35"/>
        <v>0</v>
      </c>
      <c r="V76" s="9">
        <f t="shared" si="36"/>
        <v>0</v>
      </c>
      <c r="W76" s="9">
        <f t="shared" si="49"/>
        <v>0</v>
      </c>
      <c r="X76" s="9">
        <f t="shared" si="37"/>
        <v>0</v>
      </c>
      <c r="Z76" s="9">
        <f t="shared" si="62"/>
        <v>0</v>
      </c>
      <c r="AA76" s="9">
        <f t="shared" si="50"/>
        <v>0</v>
      </c>
      <c r="AB76" s="9">
        <f t="shared" si="38"/>
        <v>0</v>
      </c>
      <c r="AC76" s="9">
        <f t="shared" si="39"/>
        <v>0</v>
      </c>
      <c r="AD76" s="9">
        <f t="shared" si="51"/>
        <v>0</v>
      </c>
      <c r="AE76" s="9">
        <f t="shared" si="40"/>
        <v>0</v>
      </c>
      <c r="AG76" s="9">
        <f t="shared" si="63"/>
        <v>66939855.121624373</v>
      </c>
      <c r="AH76" s="9">
        <f t="shared" si="52"/>
        <v>418374.0945101523</v>
      </c>
      <c r="AI76" s="9">
        <f t="shared" si="41"/>
        <v>97189.79700775299</v>
      </c>
      <c r="AJ76" s="9">
        <f t="shared" si="42"/>
        <v>2368067.6409675176</v>
      </c>
      <c r="AK76" s="9">
        <f t="shared" si="53"/>
        <v>2465257.4379752707</v>
      </c>
      <c r="AL76" s="9">
        <f t="shared" si="64"/>
        <v>2883631.5324854227</v>
      </c>
    </row>
    <row r="77" spans="1:38">
      <c r="A77" s="8">
        <v>69</v>
      </c>
      <c r="B77" s="9">
        <f t="shared" si="65"/>
        <v>78493286.430506334</v>
      </c>
      <c r="C77" s="10">
        <f t="shared" si="43"/>
        <v>0.3</v>
      </c>
      <c r="D77" s="11">
        <f t="shared" si="33"/>
        <v>2.9285530376777613E-2</v>
      </c>
      <c r="E77" s="9">
        <f t="shared" si="54"/>
        <v>585516.22958492883</v>
      </c>
      <c r="F77" s="9">
        <f t="shared" si="55"/>
        <v>490583.04019066453</v>
      </c>
      <c r="G77" s="9">
        <f t="shared" si="56"/>
        <v>94933.189394264307</v>
      </c>
      <c r="H77" s="9">
        <f t="shared" si="44"/>
        <v>2295937.3553319289</v>
      </c>
      <c r="I77" s="9">
        <f t="shared" si="34"/>
        <v>2390870.5447261934</v>
      </c>
      <c r="J77" s="9">
        <f t="shared" si="45"/>
        <v>2881453.584916858</v>
      </c>
      <c r="L77" s="9">
        <f t="shared" si="57"/>
        <v>0</v>
      </c>
      <c r="M77" s="9">
        <f t="shared" si="58"/>
        <v>0</v>
      </c>
      <c r="N77" s="9">
        <f t="shared" si="46"/>
        <v>0</v>
      </c>
      <c r="O77" s="9">
        <f t="shared" si="59"/>
        <v>0</v>
      </c>
      <c r="P77" s="9">
        <f t="shared" si="47"/>
        <v>0</v>
      </c>
      <c r="Q77" s="9">
        <f t="shared" si="48"/>
        <v>0</v>
      </c>
      <c r="S77" s="9">
        <f t="shared" si="60"/>
        <v>0</v>
      </c>
      <c r="T77" s="9">
        <f t="shared" si="61"/>
        <v>0</v>
      </c>
      <c r="U77" s="9">
        <f t="shared" si="35"/>
        <v>0</v>
      </c>
      <c r="V77" s="9">
        <f t="shared" si="36"/>
        <v>0</v>
      </c>
      <c r="W77" s="9">
        <f t="shared" si="49"/>
        <v>0</v>
      </c>
      <c r="X77" s="9">
        <f t="shared" si="37"/>
        <v>0</v>
      </c>
      <c r="Z77" s="9">
        <f t="shared" si="62"/>
        <v>0</v>
      </c>
      <c r="AA77" s="9">
        <f t="shared" si="50"/>
        <v>0</v>
      </c>
      <c r="AB77" s="9">
        <f t="shared" si="38"/>
        <v>0</v>
      </c>
      <c r="AC77" s="9">
        <f t="shared" si="39"/>
        <v>0</v>
      </c>
      <c r="AD77" s="9">
        <f t="shared" si="51"/>
        <v>0</v>
      </c>
      <c r="AE77" s="9">
        <f t="shared" si="40"/>
        <v>0</v>
      </c>
      <c r="AG77" s="9">
        <f t="shared" si="63"/>
        <v>64474597.6836491</v>
      </c>
      <c r="AH77" s="9">
        <f t="shared" si="52"/>
        <v>402966.23552280682</v>
      </c>
      <c r="AI77" s="9">
        <f t="shared" si="41"/>
        <v>94933.189394264307</v>
      </c>
      <c r="AJ77" s="9">
        <f t="shared" si="42"/>
        <v>2295937.3553319289</v>
      </c>
      <c r="AK77" s="9">
        <f t="shared" si="53"/>
        <v>2390870.5447261934</v>
      </c>
      <c r="AL77" s="9">
        <f t="shared" si="64"/>
        <v>2793836.7802490001</v>
      </c>
    </row>
    <row r="78" spans="1:38">
      <c r="A78" s="8">
        <v>70</v>
      </c>
      <c r="B78" s="9">
        <f t="shared" si="65"/>
        <v>76102415.885780141</v>
      </c>
      <c r="C78" s="10">
        <f t="shared" si="43"/>
        <v>0.3</v>
      </c>
      <c r="D78" s="11">
        <f t="shared" si="33"/>
        <v>2.9285530376777613E-2</v>
      </c>
      <c r="E78" s="9">
        <f t="shared" si="54"/>
        <v>568369.07625732315</v>
      </c>
      <c r="F78" s="9">
        <f t="shared" si="55"/>
        <v>475640.09928612586</v>
      </c>
      <c r="G78" s="9">
        <f t="shared" si="56"/>
        <v>92728.976971197291</v>
      </c>
      <c r="H78" s="9">
        <f t="shared" si="44"/>
        <v>2225983.9948972799</v>
      </c>
      <c r="I78" s="9">
        <f t="shared" si="34"/>
        <v>2318712.9718684773</v>
      </c>
      <c r="J78" s="9">
        <f t="shared" si="45"/>
        <v>2794353.0711546028</v>
      </c>
      <c r="L78" s="9">
        <f t="shared" si="57"/>
        <v>0</v>
      </c>
      <c r="M78" s="9">
        <f t="shared" si="58"/>
        <v>0</v>
      </c>
      <c r="N78" s="9">
        <f t="shared" si="46"/>
        <v>0</v>
      </c>
      <c r="O78" s="9">
        <f t="shared" si="59"/>
        <v>0</v>
      </c>
      <c r="P78" s="9">
        <f t="shared" si="47"/>
        <v>0</v>
      </c>
      <c r="Q78" s="9">
        <f t="shared" si="48"/>
        <v>0</v>
      </c>
      <c r="S78" s="9">
        <f t="shared" si="60"/>
        <v>0</v>
      </c>
      <c r="T78" s="9">
        <f t="shared" si="61"/>
        <v>0</v>
      </c>
      <c r="U78" s="9">
        <f t="shared" si="35"/>
        <v>0</v>
      </c>
      <c r="V78" s="9">
        <f t="shared" si="36"/>
        <v>0</v>
      </c>
      <c r="W78" s="9">
        <f t="shared" si="49"/>
        <v>0</v>
      </c>
      <c r="X78" s="9">
        <f t="shared" si="37"/>
        <v>0</v>
      </c>
      <c r="Z78" s="9">
        <f t="shared" si="62"/>
        <v>0</v>
      </c>
      <c r="AA78" s="9">
        <f t="shared" si="50"/>
        <v>0</v>
      </c>
      <c r="AB78" s="9">
        <f t="shared" si="38"/>
        <v>0</v>
      </c>
      <c r="AC78" s="9">
        <f t="shared" si="39"/>
        <v>0</v>
      </c>
      <c r="AD78" s="9">
        <f t="shared" si="51"/>
        <v>0</v>
      </c>
      <c r="AE78" s="9">
        <f t="shared" si="40"/>
        <v>0</v>
      </c>
      <c r="AG78" s="9">
        <f t="shared" si="63"/>
        <v>62083727.138922907</v>
      </c>
      <c r="AH78" s="9">
        <f t="shared" si="52"/>
        <v>388023.29461826815</v>
      </c>
      <c r="AI78" s="9">
        <f t="shared" si="41"/>
        <v>92728.976971197291</v>
      </c>
      <c r="AJ78" s="9">
        <f t="shared" si="42"/>
        <v>2225983.9948972799</v>
      </c>
      <c r="AK78" s="9">
        <f t="shared" si="53"/>
        <v>2318712.9718684773</v>
      </c>
      <c r="AL78" s="9">
        <f t="shared" si="64"/>
        <v>2706736.2664867453</v>
      </c>
    </row>
    <row r="79" spans="1:38">
      <c r="A79" s="8">
        <v>71</v>
      </c>
      <c r="B79" s="9">
        <f t="shared" si="65"/>
        <v>73783702.91391167</v>
      </c>
      <c r="C79" s="10">
        <f t="shared" si="43"/>
        <v>0.3</v>
      </c>
      <c r="D79" s="11">
        <f t="shared" si="33"/>
        <v>2.9285530376777613E-2</v>
      </c>
      <c r="E79" s="9">
        <f t="shared" si="54"/>
        <v>551724.08640936844</v>
      </c>
      <c r="F79" s="9">
        <f t="shared" si="55"/>
        <v>461148.14321194793</v>
      </c>
      <c r="G79" s="9">
        <f t="shared" si="56"/>
        <v>90575.943197420507</v>
      </c>
      <c r="H79" s="9">
        <f t="shared" si="44"/>
        <v>2158142.308460582</v>
      </c>
      <c r="I79" s="9">
        <f t="shared" si="34"/>
        <v>2248718.2516580024</v>
      </c>
      <c r="J79" s="9">
        <f t="shared" si="45"/>
        <v>2709866.3948699506</v>
      </c>
      <c r="L79" s="9">
        <f t="shared" si="57"/>
        <v>0</v>
      </c>
      <c r="M79" s="9">
        <f t="shared" si="58"/>
        <v>0</v>
      </c>
      <c r="N79" s="9">
        <f t="shared" si="46"/>
        <v>0</v>
      </c>
      <c r="O79" s="9">
        <f t="shared" si="59"/>
        <v>0</v>
      </c>
      <c r="P79" s="9">
        <f t="shared" si="47"/>
        <v>0</v>
      </c>
      <c r="Q79" s="9">
        <f t="shared" si="48"/>
        <v>0</v>
      </c>
      <c r="S79" s="9">
        <f t="shared" si="60"/>
        <v>0</v>
      </c>
      <c r="T79" s="9">
        <f t="shared" si="61"/>
        <v>0</v>
      </c>
      <c r="U79" s="9">
        <f t="shared" si="35"/>
        <v>0</v>
      </c>
      <c r="V79" s="9">
        <f t="shared" si="36"/>
        <v>0</v>
      </c>
      <c r="W79" s="9">
        <f t="shared" si="49"/>
        <v>0</v>
      </c>
      <c r="X79" s="9">
        <f t="shared" si="37"/>
        <v>0</v>
      </c>
      <c r="Z79" s="9">
        <f t="shared" si="62"/>
        <v>0</v>
      </c>
      <c r="AA79" s="9">
        <f t="shared" si="50"/>
        <v>0</v>
      </c>
      <c r="AB79" s="9">
        <f t="shared" si="38"/>
        <v>0</v>
      </c>
      <c r="AC79" s="9">
        <f t="shared" si="39"/>
        <v>0</v>
      </c>
      <c r="AD79" s="9">
        <f t="shared" si="51"/>
        <v>0</v>
      </c>
      <c r="AE79" s="9">
        <f t="shared" si="40"/>
        <v>0</v>
      </c>
      <c r="AG79" s="9">
        <f t="shared" si="63"/>
        <v>59765014.16705443</v>
      </c>
      <c r="AH79" s="9">
        <f t="shared" si="52"/>
        <v>373531.33854409016</v>
      </c>
      <c r="AI79" s="9">
        <f t="shared" si="41"/>
        <v>90575.943197420507</v>
      </c>
      <c r="AJ79" s="9">
        <f t="shared" si="42"/>
        <v>2158142.308460582</v>
      </c>
      <c r="AK79" s="9">
        <f t="shared" si="53"/>
        <v>2248718.2516580024</v>
      </c>
      <c r="AL79" s="9">
        <f t="shared" si="64"/>
        <v>2622249.5902020927</v>
      </c>
    </row>
    <row r="80" spans="1:38">
      <c r="A80" s="8">
        <v>72</v>
      </c>
      <c r="B80" s="9">
        <f t="shared" si="65"/>
        <v>71534984.662253663</v>
      </c>
      <c r="C80" s="10">
        <f t="shared" si="43"/>
        <v>0.3</v>
      </c>
      <c r="D80" s="11">
        <f t="shared" si="33"/>
        <v>2.9285530376777613E-2</v>
      </c>
      <c r="E80" s="9">
        <f t="shared" si="54"/>
        <v>535566.55391722696</v>
      </c>
      <c r="F80" s="9">
        <f t="shared" si="55"/>
        <v>447093.65413908538</v>
      </c>
      <c r="G80" s="9">
        <f t="shared" si="56"/>
        <v>88472.899778141582</v>
      </c>
      <c r="H80" s="9">
        <f t="shared" si="44"/>
        <v>2092348.9905347759</v>
      </c>
      <c r="I80" s="9">
        <f t="shared" si="34"/>
        <v>2180821.8903129175</v>
      </c>
      <c r="J80" s="9">
        <f t="shared" si="45"/>
        <v>2627915.5444520027</v>
      </c>
      <c r="L80" s="9">
        <f t="shared" si="57"/>
        <v>0</v>
      </c>
      <c r="M80" s="9">
        <f t="shared" si="58"/>
        <v>0</v>
      </c>
      <c r="N80" s="9">
        <f t="shared" si="46"/>
        <v>0</v>
      </c>
      <c r="O80" s="9">
        <f t="shared" si="59"/>
        <v>0</v>
      </c>
      <c r="P80" s="9">
        <f t="shared" si="47"/>
        <v>0</v>
      </c>
      <c r="Q80" s="9">
        <f t="shared" si="48"/>
        <v>0</v>
      </c>
      <c r="S80" s="9">
        <f t="shared" si="60"/>
        <v>0</v>
      </c>
      <c r="T80" s="9">
        <f t="shared" si="61"/>
        <v>0</v>
      </c>
      <c r="U80" s="9">
        <f t="shared" si="35"/>
        <v>0</v>
      </c>
      <c r="V80" s="9">
        <f t="shared" si="36"/>
        <v>0</v>
      </c>
      <c r="W80" s="9">
        <f t="shared" si="49"/>
        <v>0</v>
      </c>
      <c r="X80" s="9">
        <f t="shared" si="37"/>
        <v>0</v>
      </c>
      <c r="Z80" s="9">
        <f t="shared" si="62"/>
        <v>0</v>
      </c>
      <c r="AA80" s="9">
        <f t="shared" si="50"/>
        <v>0</v>
      </c>
      <c r="AB80" s="9">
        <f t="shared" si="38"/>
        <v>0</v>
      </c>
      <c r="AC80" s="9">
        <f t="shared" si="39"/>
        <v>0</v>
      </c>
      <c r="AD80" s="9">
        <f t="shared" si="51"/>
        <v>0</v>
      </c>
      <c r="AE80" s="9">
        <f t="shared" si="40"/>
        <v>0</v>
      </c>
      <c r="AG80" s="9">
        <f t="shared" si="63"/>
        <v>57516295.91539643</v>
      </c>
      <c r="AH80" s="9">
        <f t="shared" si="52"/>
        <v>359476.84947122767</v>
      </c>
      <c r="AI80" s="9">
        <f t="shared" si="41"/>
        <v>88472.899778141582</v>
      </c>
      <c r="AJ80" s="9">
        <f t="shared" si="42"/>
        <v>2092348.9905347759</v>
      </c>
      <c r="AK80" s="9">
        <f t="shared" si="53"/>
        <v>2180821.8903129175</v>
      </c>
      <c r="AL80" s="9">
        <f t="shared" si="64"/>
        <v>2540298.7397841453</v>
      </c>
    </row>
    <row r="81" spans="1:38">
      <c r="A81" s="8">
        <v>73</v>
      </c>
      <c r="B81" s="9">
        <f t="shared" si="65"/>
        <v>69354162.771940738</v>
      </c>
      <c r="C81" s="10">
        <f t="shared" si="43"/>
        <v>0.3</v>
      </c>
      <c r="D81" s="11">
        <f t="shared" si="33"/>
        <v>2.9285530376777613E-2</v>
      </c>
      <c r="E81" s="9">
        <f t="shared" si="54"/>
        <v>519882.20333369781</v>
      </c>
      <c r="F81" s="9">
        <f t="shared" si="55"/>
        <v>433463.51732462959</v>
      </c>
      <c r="G81" s="9">
        <f t="shared" si="56"/>
        <v>86418.686009068217</v>
      </c>
      <c r="H81" s="9">
        <f t="shared" si="44"/>
        <v>2028542.62355941</v>
      </c>
      <c r="I81" s="9">
        <f t="shared" si="34"/>
        <v>2114961.3095684783</v>
      </c>
      <c r="J81" s="9">
        <f t="shared" si="45"/>
        <v>2548424.826893108</v>
      </c>
      <c r="L81" s="9">
        <f t="shared" si="57"/>
        <v>0</v>
      </c>
      <c r="M81" s="9">
        <f t="shared" si="58"/>
        <v>0</v>
      </c>
      <c r="N81" s="9">
        <f t="shared" si="46"/>
        <v>0</v>
      </c>
      <c r="O81" s="9">
        <f t="shared" si="59"/>
        <v>0</v>
      </c>
      <c r="P81" s="9">
        <f t="shared" si="47"/>
        <v>0</v>
      </c>
      <c r="Q81" s="9">
        <f t="shared" si="48"/>
        <v>0</v>
      </c>
      <c r="S81" s="9">
        <f t="shared" si="60"/>
        <v>0</v>
      </c>
      <c r="T81" s="9">
        <f t="shared" si="61"/>
        <v>0</v>
      </c>
      <c r="U81" s="9">
        <f t="shared" si="35"/>
        <v>0</v>
      </c>
      <c r="V81" s="9">
        <f t="shared" si="36"/>
        <v>0</v>
      </c>
      <c r="W81" s="9">
        <f t="shared" si="49"/>
        <v>0</v>
      </c>
      <c r="X81" s="9">
        <f t="shared" si="37"/>
        <v>0</v>
      </c>
      <c r="Z81" s="9">
        <f t="shared" si="62"/>
        <v>0</v>
      </c>
      <c r="AA81" s="9">
        <f t="shared" si="50"/>
        <v>0</v>
      </c>
      <c r="AB81" s="9">
        <f t="shared" si="38"/>
        <v>0</v>
      </c>
      <c r="AC81" s="9">
        <f t="shared" si="39"/>
        <v>0</v>
      </c>
      <c r="AD81" s="9">
        <f t="shared" si="51"/>
        <v>0</v>
      </c>
      <c r="AE81" s="9">
        <f t="shared" si="40"/>
        <v>0</v>
      </c>
      <c r="AG81" s="9">
        <f t="shared" si="63"/>
        <v>55335474.025083512</v>
      </c>
      <c r="AH81" s="9">
        <f t="shared" si="52"/>
        <v>345846.71265677194</v>
      </c>
      <c r="AI81" s="9">
        <f t="shared" si="41"/>
        <v>86418.686009068217</v>
      </c>
      <c r="AJ81" s="9">
        <f t="shared" si="42"/>
        <v>2028542.62355941</v>
      </c>
      <c r="AK81" s="9">
        <f t="shared" si="53"/>
        <v>2114961.3095684783</v>
      </c>
      <c r="AL81" s="9">
        <f t="shared" si="64"/>
        <v>2460808.02222525</v>
      </c>
    </row>
    <row r="82" spans="1:38">
      <c r="A82" s="8">
        <v>74</v>
      </c>
      <c r="B82" s="9">
        <f t="shared" si="65"/>
        <v>67239201.462372258</v>
      </c>
      <c r="C82" s="10">
        <f t="shared" si="43"/>
        <v>0.3</v>
      </c>
      <c r="D82" s="11">
        <f t="shared" si="33"/>
        <v>2.9285530376777613E-2</v>
      </c>
      <c r="E82" s="9">
        <f t="shared" si="54"/>
        <v>504657.17727562273</v>
      </c>
      <c r="F82" s="9">
        <f t="shared" si="55"/>
        <v>420245.00913982658</v>
      </c>
      <c r="G82" s="9">
        <f t="shared" si="56"/>
        <v>84412.16813579615</v>
      </c>
      <c r="H82" s="9">
        <f t="shared" si="44"/>
        <v>1966663.6218224622</v>
      </c>
      <c r="I82" s="9">
        <f t="shared" si="34"/>
        <v>2051075.7899582584</v>
      </c>
      <c r="J82" s="9">
        <f t="shared" si="45"/>
        <v>2471320.7990980847</v>
      </c>
      <c r="L82" s="9">
        <f t="shared" si="57"/>
        <v>0</v>
      </c>
      <c r="M82" s="9">
        <f t="shared" si="58"/>
        <v>0</v>
      </c>
      <c r="N82" s="9">
        <f t="shared" si="46"/>
        <v>0</v>
      </c>
      <c r="O82" s="9">
        <f t="shared" si="59"/>
        <v>0</v>
      </c>
      <c r="P82" s="9">
        <f t="shared" si="47"/>
        <v>0</v>
      </c>
      <c r="Q82" s="9">
        <f t="shared" si="48"/>
        <v>0</v>
      </c>
      <c r="S82" s="9">
        <f t="shared" si="60"/>
        <v>0</v>
      </c>
      <c r="T82" s="9">
        <f t="shared" si="61"/>
        <v>0</v>
      </c>
      <c r="U82" s="9">
        <f t="shared" si="35"/>
        <v>0</v>
      </c>
      <c r="V82" s="9">
        <f t="shared" si="36"/>
        <v>0</v>
      </c>
      <c r="W82" s="9">
        <f t="shared" si="49"/>
        <v>0</v>
      </c>
      <c r="X82" s="9">
        <f t="shared" si="37"/>
        <v>0</v>
      </c>
      <c r="Z82" s="9">
        <f t="shared" si="62"/>
        <v>0</v>
      </c>
      <c r="AA82" s="9">
        <f t="shared" si="50"/>
        <v>0</v>
      </c>
      <c r="AB82" s="9">
        <f t="shared" si="38"/>
        <v>0</v>
      </c>
      <c r="AC82" s="9">
        <f t="shared" si="39"/>
        <v>0</v>
      </c>
      <c r="AD82" s="9">
        <f t="shared" si="51"/>
        <v>0</v>
      </c>
      <c r="AE82" s="9">
        <f t="shared" si="40"/>
        <v>0</v>
      </c>
      <c r="AG82" s="9">
        <f t="shared" si="63"/>
        <v>53220512.715515032</v>
      </c>
      <c r="AH82" s="9">
        <f t="shared" si="52"/>
        <v>332628.20447196893</v>
      </c>
      <c r="AI82" s="9">
        <f t="shared" si="41"/>
        <v>84412.16813579615</v>
      </c>
      <c r="AJ82" s="9">
        <f t="shared" si="42"/>
        <v>1966663.6218224622</v>
      </c>
      <c r="AK82" s="9">
        <f t="shared" si="53"/>
        <v>2051075.7899582584</v>
      </c>
      <c r="AL82" s="9">
        <f t="shared" si="64"/>
        <v>2383703.9944302272</v>
      </c>
    </row>
    <row r="83" spans="1:38">
      <c r="A83" s="8">
        <v>75</v>
      </c>
      <c r="B83" s="9">
        <f t="shared" si="65"/>
        <v>65188125.672413997</v>
      </c>
      <c r="C83" s="10">
        <f t="shared" si="43"/>
        <v>0.3</v>
      </c>
      <c r="D83" s="11">
        <f t="shared" si="33"/>
        <v>2.9285530376777613E-2</v>
      </c>
      <c r="E83" s="9">
        <f t="shared" si="54"/>
        <v>489878.02418065869</v>
      </c>
      <c r="F83" s="9">
        <f t="shared" si="55"/>
        <v>407425.78545258747</v>
      </c>
      <c r="G83" s="9">
        <f t="shared" si="56"/>
        <v>82452.238728071214</v>
      </c>
      <c r="H83" s="9">
        <f t="shared" si="44"/>
        <v>1906654.1770427725</v>
      </c>
      <c r="I83" s="9">
        <f t="shared" si="34"/>
        <v>1989106.4157708436</v>
      </c>
      <c r="J83" s="9">
        <f t="shared" si="45"/>
        <v>2396532.2012234312</v>
      </c>
      <c r="L83" s="9">
        <f t="shared" si="57"/>
        <v>0</v>
      </c>
      <c r="M83" s="9">
        <f t="shared" si="58"/>
        <v>0</v>
      </c>
      <c r="N83" s="9">
        <f t="shared" si="46"/>
        <v>0</v>
      </c>
      <c r="O83" s="9">
        <f t="shared" si="59"/>
        <v>0</v>
      </c>
      <c r="P83" s="9">
        <f t="shared" si="47"/>
        <v>0</v>
      </c>
      <c r="Q83" s="9">
        <f t="shared" si="48"/>
        <v>0</v>
      </c>
      <c r="S83" s="9">
        <f t="shared" si="60"/>
        <v>0</v>
      </c>
      <c r="T83" s="9">
        <f t="shared" si="61"/>
        <v>0</v>
      </c>
      <c r="U83" s="9">
        <f t="shared" si="35"/>
        <v>0</v>
      </c>
      <c r="V83" s="9">
        <f t="shared" si="36"/>
        <v>0</v>
      </c>
      <c r="W83" s="9">
        <f t="shared" si="49"/>
        <v>0</v>
      </c>
      <c r="X83" s="9">
        <f t="shared" si="37"/>
        <v>0</v>
      </c>
      <c r="Z83" s="9">
        <f t="shared" si="62"/>
        <v>0</v>
      </c>
      <c r="AA83" s="9">
        <f t="shared" si="50"/>
        <v>0</v>
      </c>
      <c r="AB83" s="9">
        <f t="shared" si="38"/>
        <v>0</v>
      </c>
      <c r="AC83" s="9">
        <f t="shared" si="39"/>
        <v>0</v>
      </c>
      <c r="AD83" s="9">
        <f t="shared" si="51"/>
        <v>0</v>
      </c>
      <c r="AE83" s="9">
        <f t="shared" si="40"/>
        <v>0</v>
      </c>
      <c r="AG83" s="9">
        <f t="shared" si="63"/>
        <v>51169436.925556771</v>
      </c>
      <c r="AH83" s="9">
        <f t="shared" si="52"/>
        <v>319808.98078472982</v>
      </c>
      <c r="AI83" s="9">
        <f t="shared" si="41"/>
        <v>82452.238728071214</v>
      </c>
      <c r="AJ83" s="9">
        <f t="shared" si="42"/>
        <v>1906654.1770427725</v>
      </c>
      <c r="AK83" s="9">
        <f t="shared" si="53"/>
        <v>1989106.4157708436</v>
      </c>
      <c r="AL83" s="9">
        <f t="shared" si="64"/>
        <v>2308915.3965555737</v>
      </c>
    </row>
    <row r="84" spans="1:38">
      <c r="A84" s="8">
        <v>76</v>
      </c>
      <c r="B84" s="9">
        <f t="shared" si="65"/>
        <v>63199019.256643154</v>
      </c>
      <c r="C84" s="10">
        <f t="shared" si="43"/>
        <v>0.3</v>
      </c>
      <c r="D84" s="11">
        <f t="shared" si="33"/>
        <v>2.9285530376777613E-2</v>
      </c>
      <c r="E84" s="9">
        <f t="shared" si="54"/>
        <v>475531.68642260006</v>
      </c>
      <c r="F84" s="9">
        <f t="shared" si="55"/>
        <v>394993.87035401969</v>
      </c>
      <c r="G84" s="9">
        <f t="shared" si="56"/>
        <v>80537.816068580374</v>
      </c>
      <c r="H84" s="9">
        <f t="shared" si="44"/>
        <v>1848458.2055640207</v>
      </c>
      <c r="I84" s="9">
        <f t="shared" si="34"/>
        <v>1928996.021632601</v>
      </c>
      <c r="J84" s="9">
        <f t="shared" si="45"/>
        <v>2323989.8919866206</v>
      </c>
      <c r="L84" s="9">
        <f t="shared" si="57"/>
        <v>0</v>
      </c>
      <c r="M84" s="9">
        <f t="shared" si="58"/>
        <v>0</v>
      </c>
      <c r="N84" s="9">
        <f t="shared" si="46"/>
        <v>0</v>
      </c>
      <c r="O84" s="9">
        <f t="shared" si="59"/>
        <v>0</v>
      </c>
      <c r="P84" s="9">
        <f t="shared" si="47"/>
        <v>0</v>
      </c>
      <c r="Q84" s="9">
        <f t="shared" si="48"/>
        <v>0</v>
      </c>
      <c r="S84" s="9">
        <f t="shared" si="60"/>
        <v>0</v>
      </c>
      <c r="T84" s="9">
        <f t="shared" si="61"/>
        <v>0</v>
      </c>
      <c r="U84" s="9">
        <f t="shared" si="35"/>
        <v>0</v>
      </c>
      <c r="V84" s="9">
        <f t="shared" si="36"/>
        <v>0</v>
      </c>
      <c r="W84" s="9">
        <f t="shared" si="49"/>
        <v>0</v>
      </c>
      <c r="X84" s="9">
        <f t="shared" si="37"/>
        <v>0</v>
      </c>
      <c r="Z84" s="9">
        <f t="shared" si="62"/>
        <v>0</v>
      </c>
      <c r="AA84" s="9">
        <f t="shared" si="50"/>
        <v>0</v>
      </c>
      <c r="AB84" s="9">
        <f t="shared" si="38"/>
        <v>0</v>
      </c>
      <c r="AC84" s="9">
        <f t="shared" si="39"/>
        <v>0</v>
      </c>
      <c r="AD84" s="9">
        <f t="shared" si="51"/>
        <v>0</v>
      </c>
      <c r="AE84" s="9">
        <f t="shared" si="40"/>
        <v>0</v>
      </c>
      <c r="AG84" s="9">
        <f t="shared" si="63"/>
        <v>49180330.509785928</v>
      </c>
      <c r="AH84" s="9">
        <f t="shared" si="52"/>
        <v>307377.06568616204</v>
      </c>
      <c r="AI84" s="9">
        <f t="shared" si="41"/>
        <v>80537.816068580374</v>
      </c>
      <c r="AJ84" s="9">
        <f t="shared" si="42"/>
        <v>1848458.2055640207</v>
      </c>
      <c r="AK84" s="9">
        <f t="shared" si="53"/>
        <v>1928996.021632601</v>
      </c>
      <c r="AL84" s="9">
        <f t="shared" si="64"/>
        <v>2236373.0873187631</v>
      </c>
    </row>
    <row r="85" spans="1:38">
      <c r="A85" s="8">
        <v>77</v>
      </c>
      <c r="B85" s="9">
        <f t="shared" si="65"/>
        <v>61270023.235010549</v>
      </c>
      <c r="C85" s="10">
        <f t="shared" si="43"/>
        <v>0.3</v>
      </c>
      <c r="D85" s="11">
        <f t="shared" si="33"/>
        <v>2.9285530376777613E-2</v>
      </c>
      <c r="E85" s="9">
        <f t="shared" si="54"/>
        <v>461605.48877475079</v>
      </c>
      <c r="F85" s="9">
        <f t="shared" si="55"/>
        <v>382937.64521881589</v>
      </c>
      <c r="G85" s="9">
        <f t="shared" si="56"/>
        <v>78667.843555934902</v>
      </c>
      <c r="H85" s="9">
        <f t="shared" si="44"/>
        <v>1792021.2971126386</v>
      </c>
      <c r="I85" s="9">
        <f t="shared" si="34"/>
        <v>1870689.1406685736</v>
      </c>
      <c r="J85" s="9">
        <f t="shared" si="45"/>
        <v>2253626.7858873894</v>
      </c>
      <c r="L85" s="9">
        <f t="shared" si="57"/>
        <v>0</v>
      </c>
      <c r="M85" s="9">
        <f t="shared" si="58"/>
        <v>0</v>
      </c>
      <c r="N85" s="9">
        <f t="shared" si="46"/>
        <v>0</v>
      </c>
      <c r="O85" s="9">
        <f t="shared" si="59"/>
        <v>0</v>
      </c>
      <c r="P85" s="9">
        <f t="shared" si="47"/>
        <v>0</v>
      </c>
      <c r="Q85" s="9">
        <f t="shared" si="48"/>
        <v>0</v>
      </c>
      <c r="S85" s="9">
        <f t="shared" si="60"/>
        <v>0</v>
      </c>
      <c r="T85" s="9">
        <f t="shared" si="61"/>
        <v>0</v>
      </c>
      <c r="U85" s="9">
        <f t="shared" si="35"/>
        <v>0</v>
      </c>
      <c r="V85" s="9">
        <f t="shared" si="36"/>
        <v>0</v>
      </c>
      <c r="W85" s="9">
        <f t="shared" si="49"/>
        <v>0</v>
      </c>
      <c r="X85" s="9">
        <f t="shared" si="37"/>
        <v>0</v>
      </c>
      <c r="Z85" s="9">
        <f t="shared" si="62"/>
        <v>0</v>
      </c>
      <c r="AA85" s="9">
        <f t="shared" si="50"/>
        <v>0</v>
      </c>
      <c r="AB85" s="9">
        <f t="shared" si="38"/>
        <v>0</v>
      </c>
      <c r="AC85" s="9">
        <f t="shared" si="39"/>
        <v>0</v>
      </c>
      <c r="AD85" s="9">
        <f t="shared" si="51"/>
        <v>0</v>
      </c>
      <c r="AE85" s="9">
        <f t="shared" si="40"/>
        <v>0</v>
      </c>
      <c r="AG85" s="9">
        <f t="shared" si="63"/>
        <v>47251334.488153324</v>
      </c>
      <c r="AH85" s="9">
        <f t="shared" si="52"/>
        <v>295320.84055095824</v>
      </c>
      <c r="AI85" s="9">
        <f t="shared" si="41"/>
        <v>78667.843555934902</v>
      </c>
      <c r="AJ85" s="9">
        <f t="shared" si="42"/>
        <v>1792021.2971126386</v>
      </c>
      <c r="AK85" s="9">
        <f t="shared" si="53"/>
        <v>1870689.1406685736</v>
      </c>
      <c r="AL85" s="9">
        <f t="shared" si="64"/>
        <v>2166009.981219532</v>
      </c>
    </row>
    <row r="86" spans="1:38">
      <c r="A86" s="8">
        <v>78</v>
      </c>
      <c r="B86" s="9">
        <f t="shared" si="65"/>
        <v>59399334.094341978</v>
      </c>
      <c r="C86" s="10">
        <f t="shared" si="43"/>
        <v>0.3</v>
      </c>
      <c r="D86" s="11">
        <f t="shared" si="33"/>
        <v>2.9285530376777613E-2</v>
      </c>
      <c r="E86" s="9">
        <f t="shared" si="54"/>
        <v>448087.1272111506</v>
      </c>
      <c r="F86" s="9">
        <f t="shared" si="55"/>
        <v>371245.83808963734</v>
      </c>
      <c r="G86" s="9">
        <f t="shared" si="56"/>
        <v>76841.289121513255</v>
      </c>
      <c r="H86" s="9">
        <f t="shared" si="44"/>
        <v>1737290.6650734553</v>
      </c>
      <c r="I86" s="9">
        <f t="shared" si="34"/>
        <v>1814131.9541949686</v>
      </c>
      <c r="J86" s="9">
        <f t="shared" si="45"/>
        <v>2185377.792284606</v>
      </c>
      <c r="L86" s="9">
        <f t="shared" si="57"/>
        <v>0</v>
      </c>
      <c r="M86" s="9">
        <f t="shared" si="58"/>
        <v>0</v>
      </c>
      <c r="N86" s="9">
        <f t="shared" si="46"/>
        <v>0</v>
      </c>
      <c r="O86" s="9">
        <f t="shared" si="59"/>
        <v>0</v>
      </c>
      <c r="P86" s="9">
        <f t="shared" si="47"/>
        <v>0</v>
      </c>
      <c r="Q86" s="9">
        <f t="shared" si="48"/>
        <v>0</v>
      </c>
      <c r="S86" s="9">
        <f t="shared" si="60"/>
        <v>0</v>
      </c>
      <c r="T86" s="9">
        <f t="shared" si="61"/>
        <v>0</v>
      </c>
      <c r="U86" s="9">
        <f t="shared" si="35"/>
        <v>0</v>
      </c>
      <c r="V86" s="9">
        <f t="shared" si="36"/>
        <v>0</v>
      </c>
      <c r="W86" s="9">
        <f t="shared" si="49"/>
        <v>0</v>
      </c>
      <c r="X86" s="9">
        <f t="shared" si="37"/>
        <v>0</v>
      </c>
      <c r="Z86" s="9">
        <f t="shared" si="62"/>
        <v>0</v>
      </c>
      <c r="AA86" s="9">
        <f t="shared" si="50"/>
        <v>0</v>
      </c>
      <c r="AB86" s="9">
        <f t="shared" si="38"/>
        <v>0</v>
      </c>
      <c r="AC86" s="9">
        <f t="shared" si="39"/>
        <v>0</v>
      </c>
      <c r="AD86" s="9">
        <f t="shared" si="51"/>
        <v>0</v>
      </c>
      <c r="AE86" s="9">
        <f t="shared" si="40"/>
        <v>0</v>
      </c>
      <c r="AG86" s="9">
        <f t="shared" si="63"/>
        <v>45380645.347484753</v>
      </c>
      <c r="AH86" s="9">
        <f t="shared" si="52"/>
        <v>283629.03342177969</v>
      </c>
      <c r="AI86" s="9">
        <f t="shared" si="41"/>
        <v>76841.289121513255</v>
      </c>
      <c r="AJ86" s="9">
        <f t="shared" si="42"/>
        <v>1737290.6650734553</v>
      </c>
      <c r="AK86" s="9">
        <f t="shared" si="53"/>
        <v>1814131.9541949686</v>
      </c>
      <c r="AL86" s="9">
        <f t="shared" si="64"/>
        <v>2097760.9876167481</v>
      </c>
    </row>
    <row r="87" spans="1:38">
      <c r="A87" s="8">
        <v>79</v>
      </c>
      <c r="B87" s="9">
        <f t="shared" si="65"/>
        <v>57585202.140147008</v>
      </c>
      <c r="C87" s="10">
        <f t="shared" si="43"/>
        <v>0.3</v>
      </c>
      <c r="D87" s="11">
        <f t="shared" si="33"/>
        <v>2.9285530376777613E-2</v>
      </c>
      <c r="E87" s="9">
        <f t="shared" si="54"/>
        <v>434964.6580357654</v>
      </c>
      <c r="F87" s="9">
        <f t="shared" si="55"/>
        <v>359907.51337591879</v>
      </c>
      <c r="G87" s="9">
        <f t="shared" si="56"/>
        <v>75057.144659846614</v>
      </c>
      <c r="H87" s="9">
        <f t="shared" si="44"/>
        <v>1684215.0982382244</v>
      </c>
      <c r="I87" s="9">
        <f t="shared" si="34"/>
        <v>1759272.242898071</v>
      </c>
      <c r="J87" s="9">
        <f t="shared" si="45"/>
        <v>2119179.7562739896</v>
      </c>
      <c r="L87" s="9">
        <f t="shared" si="57"/>
        <v>0</v>
      </c>
      <c r="M87" s="9">
        <f t="shared" si="58"/>
        <v>0</v>
      </c>
      <c r="N87" s="9">
        <f t="shared" si="46"/>
        <v>0</v>
      </c>
      <c r="O87" s="9">
        <f t="shared" si="59"/>
        <v>0</v>
      </c>
      <c r="P87" s="9">
        <f t="shared" si="47"/>
        <v>0</v>
      </c>
      <c r="Q87" s="9">
        <f t="shared" si="48"/>
        <v>0</v>
      </c>
      <c r="S87" s="9">
        <f t="shared" si="60"/>
        <v>0</v>
      </c>
      <c r="T87" s="9">
        <f t="shared" si="61"/>
        <v>0</v>
      </c>
      <c r="U87" s="9">
        <f t="shared" si="35"/>
        <v>0</v>
      </c>
      <c r="V87" s="9">
        <f t="shared" si="36"/>
        <v>0</v>
      </c>
      <c r="W87" s="9">
        <f t="shared" si="49"/>
        <v>0</v>
      </c>
      <c r="X87" s="9">
        <f t="shared" si="37"/>
        <v>0</v>
      </c>
      <c r="Z87" s="9">
        <f t="shared" si="62"/>
        <v>0</v>
      </c>
      <c r="AA87" s="9">
        <f t="shared" si="50"/>
        <v>0</v>
      </c>
      <c r="AB87" s="9">
        <f t="shared" si="38"/>
        <v>0</v>
      </c>
      <c r="AC87" s="9">
        <f t="shared" si="39"/>
        <v>0</v>
      </c>
      <c r="AD87" s="9">
        <f t="shared" si="51"/>
        <v>0</v>
      </c>
      <c r="AE87" s="9">
        <f t="shared" si="40"/>
        <v>0</v>
      </c>
      <c r="AG87" s="9">
        <f t="shared" si="63"/>
        <v>43566513.393289782</v>
      </c>
      <c r="AH87" s="9">
        <f t="shared" si="52"/>
        <v>272290.70870806114</v>
      </c>
      <c r="AI87" s="9">
        <f t="shared" si="41"/>
        <v>75057.144659846614</v>
      </c>
      <c r="AJ87" s="9">
        <f t="shared" si="42"/>
        <v>1684215.0982382244</v>
      </c>
      <c r="AK87" s="9">
        <f t="shared" si="53"/>
        <v>1759272.242898071</v>
      </c>
      <c r="AL87" s="9">
        <f t="shared" si="64"/>
        <v>2031562.9516061321</v>
      </c>
    </row>
    <row r="88" spans="1:38">
      <c r="A88" s="8">
        <v>80</v>
      </c>
      <c r="B88" s="9">
        <f t="shared" si="65"/>
        <v>55825929.897248939</v>
      </c>
      <c r="C88" s="10">
        <f t="shared" si="43"/>
        <v>0.3</v>
      </c>
      <c r="D88" s="11">
        <f t="shared" si="33"/>
        <v>2.9285530376777613E-2</v>
      </c>
      <c r="E88" s="9">
        <f t="shared" si="54"/>
        <v>422226.48733003438</v>
      </c>
      <c r="F88" s="9">
        <f t="shared" si="55"/>
        <v>348912.06185780582</v>
      </c>
      <c r="G88" s="9">
        <f t="shared" si="56"/>
        <v>73314.425472228555</v>
      </c>
      <c r="H88" s="9">
        <f t="shared" si="44"/>
        <v>1632744.9139835183</v>
      </c>
      <c r="I88" s="9">
        <f t="shared" si="34"/>
        <v>1706059.3394557468</v>
      </c>
      <c r="J88" s="9">
        <f t="shared" si="45"/>
        <v>2054971.4013135526</v>
      </c>
      <c r="L88" s="9">
        <f t="shared" si="57"/>
        <v>0</v>
      </c>
      <c r="M88" s="9">
        <f t="shared" si="58"/>
        <v>0</v>
      </c>
      <c r="N88" s="9">
        <f t="shared" si="46"/>
        <v>0</v>
      </c>
      <c r="O88" s="9">
        <f t="shared" si="59"/>
        <v>0</v>
      </c>
      <c r="P88" s="9">
        <f t="shared" si="47"/>
        <v>0</v>
      </c>
      <c r="Q88" s="9">
        <f t="shared" si="48"/>
        <v>0</v>
      </c>
      <c r="S88" s="9">
        <f t="shared" si="60"/>
        <v>0</v>
      </c>
      <c r="T88" s="9">
        <f t="shared" si="61"/>
        <v>0</v>
      </c>
      <c r="U88" s="9">
        <f t="shared" si="35"/>
        <v>0</v>
      </c>
      <c r="V88" s="9">
        <f t="shared" si="36"/>
        <v>0</v>
      </c>
      <c r="W88" s="9">
        <f t="shared" si="49"/>
        <v>0</v>
      </c>
      <c r="X88" s="9">
        <f t="shared" si="37"/>
        <v>0</v>
      </c>
      <c r="Z88" s="9">
        <f t="shared" si="62"/>
        <v>0</v>
      </c>
      <c r="AA88" s="9">
        <f t="shared" si="50"/>
        <v>0</v>
      </c>
      <c r="AB88" s="9">
        <f t="shared" si="38"/>
        <v>0</v>
      </c>
      <c r="AC88" s="9">
        <f t="shared" si="39"/>
        <v>0</v>
      </c>
      <c r="AD88" s="9">
        <f t="shared" si="51"/>
        <v>0</v>
      </c>
      <c r="AE88" s="9">
        <f t="shared" si="40"/>
        <v>0</v>
      </c>
      <c r="AG88" s="9">
        <f t="shared" si="63"/>
        <v>41807241.150391713</v>
      </c>
      <c r="AH88" s="9">
        <f t="shared" si="52"/>
        <v>261295.25718994817</v>
      </c>
      <c r="AI88" s="9">
        <f t="shared" si="41"/>
        <v>73314.425472228555</v>
      </c>
      <c r="AJ88" s="9">
        <f t="shared" si="42"/>
        <v>1632744.9139835183</v>
      </c>
      <c r="AK88" s="9">
        <f t="shared" si="53"/>
        <v>1706059.3394557468</v>
      </c>
      <c r="AL88" s="9">
        <f t="shared" si="64"/>
        <v>1967354.5966456949</v>
      </c>
    </row>
    <row r="89" spans="1:38">
      <c r="A89" s="8">
        <v>81</v>
      </c>
      <c r="B89" s="9">
        <f t="shared" si="65"/>
        <v>54119870.557793193</v>
      </c>
      <c r="C89" s="10">
        <f t="shared" si="43"/>
        <v>0.3</v>
      </c>
      <c r="D89" s="11">
        <f t="shared" si="33"/>
        <v>2.9285530376777613E-2</v>
      </c>
      <c r="E89" s="9">
        <f t="shared" si="54"/>
        <v>409861.3607094505</v>
      </c>
      <c r="F89" s="9">
        <f t="shared" si="55"/>
        <v>338249.19098620745</v>
      </c>
      <c r="G89" s="9">
        <f t="shared" si="56"/>
        <v>71612.169723243045</v>
      </c>
      <c r="H89" s="9">
        <f t="shared" si="44"/>
        <v>1582831.9128357479</v>
      </c>
      <c r="I89" s="9">
        <f t="shared" si="34"/>
        <v>1654444.0825589909</v>
      </c>
      <c r="J89" s="9">
        <f t="shared" si="45"/>
        <v>1992693.2735451984</v>
      </c>
      <c r="L89" s="9">
        <f t="shared" si="57"/>
        <v>0</v>
      </c>
      <c r="M89" s="9">
        <f t="shared" si="58"/>
        <v>0</v>
      </c>
      <c r="N89" s="9">
        <f t="shared" si="46"/>
        <v>0</v>
      </c>
      <c r="O89" s="9">
        <f t="shared" si="59"/>
        <v>0</v>
      </c>
      <c r="P89" s="9">
        <f t="shared" si="47"/>
        <v>0</v>
      </c>
      <c r="Q89" s="9">
        <f t="shared" si="48"/>
        <v>0</v>
      </c>
      <c r="S89" s="9">
        <f t="shared" si="60"/>
        <v>0</v>
      </c>
      <c r="T89" s="9">
        <f t="shared" si="61"/>
        <v>0</v>
      </c>
      <c r="U89" s="9">
        <f t="shared" si="35"/>
        <v>0</v>
      </c>
      <c r="V89" s="9">
        <f t="shared" si="36"/>
        <v>0</v>
      </c>
      <c r="W89" s="9">
        <f t="shared" si="49"/>
        <v>0</v>
      </c>
      <c r="X89" s="9">
        <f t="shared" si="37"/>
        <v>0</v>
      </c>
      <c r="Z89" s="9">
        <f t="shared" si="62"/>
        <v>0</v>
      </c>
      <c r="AA89" s="9">
        <f t="shared" si="50"/>
        <v>0</v>
      </c>
      <c r="AB89" s="9">
        <f t="shared" si="38"/>
        <v>0</v>
      </c>
      <c r="AC89" s="9">
        <f t="shared" si="39"/>
        <v>0</v>
      </c>
      <c r="AD89" s="9">
        <f t="shared" si="51"/>
        <v>0</v>
      </c>
      <c r="AE89" s="9">
        <f t="shared" si="40"/>
        <v>0</v>
      </c>
      <c r="AG89" s="9">
        <f t="shared" si="63"/>
        <v>40101181.810935967</v>
      </c>
      <c r="AH89" s="9">
        <f t="shared" si="52"/>
        <v>250632.38631834977</v>
      </c>
      <c r="AI89" s="9">
        <f t="shared" si="41"/>
        <v>71612.169723243045</v>
      </c>
      <c r="AJ89" s="9">
        <f t="shared" si="42"/>
        <v>1582831.9128357479</v>
      </c>
      <c r="AK89" s="9">
        <f t="shared" si="53"/>
        <v>1654444.0825589909</v>
      </c>
      <c r="AL89" s="9">
        <f t="shared" si="64"/>
        <v>1905076.4688773407</v>
      </c>
    </row>
    <row r="90" spans="1:38">
      <c r="A90" s="8">
        <v>82</v>
      </c>
      <c r="B90" s="9">
        <f t="shared" si="65"/>
        <v>52465426.475234203</v>
      </c>
      <c r="C90" s="10">
        <f t="shared" si="43"/>
        <v>0.3</v>
      </c>
      <c r="D90" s="11">
        <f t="shared" si="33"/>
        <v>2.9285530376777613E-2</v>
      </c>
      <c r="E90" s="9">
        <f t="shared" si="54"/>
        <v>397858.35338012653</v>
      </c>
      <c r="F90" s="9">
        <f t="shared" si="55"/>
        <v>327908.91547021375</v>
      </c>
      <c r="G90" s="9">
        <f t="shared" si="56"/>
        <v>69949.437909912784</v>
      </c>
      <c r="H90" s="9">
        <f t="shared" si="44"/>
        <v>1534429.3343823142</v>
      </c>
      <c r="I90" s="9">
        <f t="shared" si="34"/>
        <v>1604378.772292227</v>
      </c>
      <c r="J90" s="9">
        <f t="shared" si="45"/>
        <v>1932287.6877624406</v>
      </c>
      <c r="L90" s="9">
        <f t="shared" si="57"/>
        <v>0</v>
      </c>
      <c r="M90" s="9">
        <f t="shared" si="58"/>
        <v>0</v>
      </c>
      <c r="N90" s="9">
        <f t="shared" si="46"/>
        <v>0</v>
      </c>
      <c r="O90" s="9">
        <f t="shared" si="59"/>
        <v>0</v>
      </c>
      <c r="P90" s="9">
        <f t="shared" si="47"/>
        <v>0</v>
      </c>
      <c r="Q90" s="9">
        <f t="shared" si="48"/>
        <v>0</v>
      </c>
      <c r="S90" s="9">
        <f t="shared" si="60"/>
        <v>0</v>
      </c>
      <c r="T90" s="9">
        <f t="shared" si="61"/>
        <v>0</v>
      </c>
      <c r="U90" s="9">
        <f t="shared" si="35"/>
        <v>0</v>
      </c>
      <c r="V90" s="9">
        <f t="shared" si="36"/>
        <v>0</v>
      </c>
      <c r="W90" s="9">
        <f t="shared" si="49"/>
        <v>0</v>
      </c>
      <c r="X90" s="9">
        <f t="shared" si="37"/>
        <v>0</v>
      </c>
      <c r="Z90" s="9">
        <f t="shared" si="62"/>
        <v>0</v>
      </c>
      <c r="AA90" s="9">
        <f t="shared" si="50"/>
        <v>0</v>
      </c>
      <c r="AB90" s="9">
        <f t="shared" si="38"/>
        <v>0</v>
      </c>
      <c r="AC90" s="9">
        <f t="shared" si="39"/>
        <v>0</v>
      </c>
      <c r="AD90" s="9">
        <f t="shared" si="51"/>
        <v>0</v>
      </c>
      <c r="AE90" s="9">
        <f t="shared" si="40"/>
        <v>0</v>
      </c>
      <c r="AG90" s="9">
        <f t="shared" si="63"/>
        <v>38446737.728376977</v>
      </c>
      <c r="AH90" s="9">
        <f t="shared" si="52"/>
        <v>240292.1108023561</v>
      </c>
      <c r="AI90" s="9">
        <f t="shared" si="41"/>
        <v>69949.437909912784</v>
      </c>
      <c r="AJ90" s="9">
        <f t="shared" si="42"/>
        <v>1534429.3343823142</v>
      </c>
      <c r="AK90" s="9">
        <f t="shared" si="53"/>
        <v>1604378.772292227</v>
      </c>
      <c r="AL90" s="9">
        <f t="shared" si="64"/>
        <v>1844670.8830945832</v>
      </c>
    </row>
    <row r="91" spans="1:38">
      <c r="A91" s="8">
        <v>83</v>
      </c>
      <c r="B91" s="9">
        <f t="shared" si="65"/>
        <v>50861047.702941976</v>
      </c>
      <c r="C91" s="10">
        <f t="shared" si="43"/>
        <v>0.3</v>
      </c>
      <c r="D91" s="11">
        <f t="shared" si="33"/>
        <v>2.9285530376777613E-2</v>
      </c>
      <c r="E91" s="9">
        <f t="shared" si="54"/>
        <v>386206.86048655806</v>
      </c>
      <c r="F91" s="9">
        <f t="shared" si="55"/>
        <v>317881.54814338731</v>
      </c>
      <c r="G91" s="9">
        <f t="shared" si="56"/>
        <v>68325.31234317075</v>
      </c>
      <c r="H91" s="9">
        <f t="shared" si="44"/>
        <v>1487491.8144891136</v>
      </c>
      <c r="I91" s="9">
        <f t="shared" si="34"/>
        <v>1555817.1268322845</v>
      </c>
      <c r="J91" s="9">
        <f t="shared" si="45"/>
        <v>1873698.6749756718</v>
      </c>
      <c r="L91" s="9">
        <f t="shared" si="57"/>
        <v>0</v>
      </c>
      <c r="M91" s="9">
        <f t="shared" si="58"/>
        <v>0</v>
      </c>
      <c r="N91" s="9">
        <f t="shared" si="46"/>
        <v>0</v>
      </c>
      <c r="O91" s="9">
        <f t="shared" si="59"/>
        <v>0</v>
      </c>
      <c r="P91" s="9">
        <f t="shared" si="47"/>
        <v>0</v>
      </c>
      <c r="Q91" s="9">
        <f t="shared" si="48"/>
        <v>0</v>
      </c>
      <c r="S91" s="9">
        <f t="shared" si="60"/>
        <v>0</v>
      </c>
      <c r="T91" s="9">
        <f t="shared" si="61"/>
        <v>0</v>
      </c>
      <c r="U91" s="9">
        <f t="shared" si="35"/>
        <v>0</v>
      </c>
      <c r="V91" s="9">
        <f t="shared" si="36"/>
        <v>0</v>
      </c>
      <c r="W91" s="9">
        <f t="shared" si="49"/>
        <v>0</v>
      </c>
      <c r="X91" s="9">
        <f t="shared" si="37"/>
        <v>0</v>
      </c>
      <c r="Z91" s="9">
        <f t="shared" si="62"/>
        <v>0</v>
      </c>
      <c r="AA91" s="9">
        <f t="shared" si="50"/>
        <v>0</v>
      </c>
      <c r="AB91" s="9">
        <f t="shared" si="38"/>
        <v>0</v>
      </c>
      <c r="AC91" s="9">
        <f t="shared" si="39"/>
        <v>0</v>
      </c>
      <c r="AD91" s="9">
        <f t="shared" si="51"/>
        <v>0</v>
      </c>
      <c r="AE91" s="9">
        <f t="shared" si="40"/>
        <v>0</v>
      </c>
      <c r="AG91" s="9">
        <f t="shared" si="63"/>
        <v>36842358.956084751</v>
      </c>
      <c r="AH91" s="9">
        <f t="shared" si="52"/>
        <v>230264.74347552969</v>
      </c>
      <c r="AI91" s="9">
        <f t="shared" si="41"/>
        <v>68325.31234317075</v>
      </c>
      <c r="AJ91" s="9">
        <f t="shared" si="42"/>
        <v>1487491.8144891136</v>
      </c>
      <c r="AK91" s="9">
        <f t="shared" si="53"/>
        <v>1555817.1268322845</v>
      </c>
      <c r="AL91" s="9">
        <f t="shared" si="64"/>
        <v>1786081.8703078141</v>
      </c>
    </row>
    <row r="92" spans="1:38">
      <c r="A92" s="8">
        <v>84</v>
      </c>
      <c r="B92" s="9">
        <f t="shared" si="65"/>
        <v>49305230.576109692</v>
      </c>
      <c r="C92" s="10">
        <f t="shared" si="43"/>
        <v>0.3</v>
      </c>
      <c r="D92" s="11">
        <f t="shared" si="33"/>
        <v>2.9285530376777613E-2</v>
      </c>
      <c r="E92" s="9">
        <f t="shared" si="54"/>
        <v>374896.58774205908</v>
      </c>
      <c r="F92" s="9">
        <f t="shared" si="55"/>
        <v>308157.69110068557</v>
      </c>
      <c r="G92" s="9">
        <f t="shared" si="56"/>
        <v>66738.896641373518</v>
      </c>
      <c r="H92" s="9">
        <f t="shared" si="44"/>
        <v>1441975.3437857812</v>
      </c>
      <c r="I92" s="9">
        <f t="shared" si="34"/>
        <v>1508714.2404271546</v>
      </c>
      <c r="J92" s="9">
        <f t="shared" si="45"/>
        <v>1816871.9315278402</v>
      </c>
      <c r="L92" s="9">
        <f t="shared" si="57"/>
        <v>0</v>
      </c>
      <c r="M92" s="9">
        <f t="shared" si="58"/>
        <v>0</v>
      </c>
      <c r="N92" s="9">
        <f t="shared" si="46"/>
        <v>0</v>
      </c>
      <c r="O92" s="9">
        <f t="shared" si="59"/>
        <v>0</v>
      </c>
      <c r="P92" s="9">
        <f t="shared" si="47"/>
        <v>0</v>
      </c>
      <c r="Q92" s="9">
        <f t="shared" si="48"/>
        <v>0</v>
      </c>
      <c r="S92" s="9">
        <f t="shared" si="60"/>
        <v>0</v>
      </c>
      <c r="T92" s="9">
        <f t="shared" si="61"/>
        <v>0</v>
      </c>
      <c r="U92" s="9">
        <f t="shared" si="35"/>
        <v>0</v>
      </c>
      <c r="V92" s="9">
        <f t="shared" si="36"/>
        <v>0</v>
      </c>
      <c r="W92" s="9">
        <f t="shared" si="49"/>
        <v>0</v>
      </c>
      <c r="X92" s="9">
        <f t="shared" si="37"/>
        <v>0</v>
      </c>
      <c r="Z92" s="9">
        <f t="shared" si="62"/>
        <v>0</v>
      </c>
      <c r="AA92" s="9">
        <f t="shared" si="50"/>
        <v>0</v>
      </c>
      <c r="AB92" s="9">
        <f t="shared" si="38"/>
        <v>0</v>
      </c>
      <c r="AC92" s="9">
        <f t="shared" si="39"/>
        <v>0</v>
      </c>
      <c r="AD92" s="9">
        <f t="shared" si="51"/>
        <v>0</v>
      </c>
      <c r="AE92" s="9">
        <f t="shared" si="40"/>
        <v>0</v>
      </c>
      <c r="AG92" s="9">
        <f t="shared" si="63"/>
        <v>35286541.829252467</v>
      </c>
      <c r="AH92" s="9">
        <f t="shared" si="52"/>
        <v>220540.88643282789</v>
      </c>
      <c r="AI92" s="9">
        <f t="shared" si="41"/>
        <v>66738.896641373518</v>
      </c>
      <c r="AJ92" s="9">
        <f t="shared" si="42"/>
        <v>1441975.3437857812</v>
      </c>
      <c r="AK92" s="9">
        <f t="shared" si="53"/>
        <v>1508714.2404271546</v>
      </c>
      <c r="AL92" s="9">
        <f t="shared" si="64"/>
        <v>1729255.1268599825</v>
      </c>
    </row>
    <row r="93" spans="1:38">
      <c r="A93" s="8">
        <v>85</v>
      </c>
      <c r="B93" s="9">
        <f t="shared" si="65"/>
        <v>47796516.335682541</v>
      </c>
      <c r="C93" s="10">
        <f t="shared" si="43"/>
        <v>0.3</v>
      </c>
      <c r="D93" s="11">
        <f t="shared" si="33"/>
        <v>2.9285530376777613E-2</v>
      </c>
      <c r="E93" s="9">
        <f t="shared" si="54"/>
        <v>363917.54233358876</v>
      </c>
      <c r="F93" s="9">
        <f t="shared" si="55"/>
        <v>298728.22709801584</v>
      </c>
      <c r="G93" s="9">
        <f t="shared" si="56"/>
        <v>65189.315235572925</v>
      </c>
      <c r="H93" s="9">
        <f t="shared" si="44"/>
        <v>1397837.2273812059</v>
      </c>
      <c r="I93" s="9">
        <f t="shared" si="34"/>
        <v>1463026.5426167788</v>
      </c>
      <c r="J93" s="9">
        <f t="shared" si="45"/>
        <v>1761754.7697147946</v>
      </c>
      <c r="L93" s="9">
        <f t="shared" si="57"/>
        <v>0</v>
      </c>
      <c r="M93" s="9">
        <f t="shared" si="58"/>
        <v>0</v>
      </c>
      <c r="N93" s="9">
        <f t="shared" si="46"/>
        <v>0</v>
      </c>
      <c r="O93" s="9">
        <f t="shared" si="59"/>
        <v>0</v>
      </c>
      <c r="P93" s="9">
        <f t="shared" si="47"/>
        <v>0</v>
      </c>
      <c r="Q93" s="9">
        <f t="shared" si="48"/>
        <v>0</v>
      </c>
      <c r="S93" s="9">
        <f t="shared" si="60"/>
        <v>0</v>
      </c>
      <c r="T93" s="9">
        <f t="shared" si="61"/>
        <v>0</v>
      </c>
      <c r="U93" s="9">
        <f t="shared" si="35"/>
        <v>0</v>
      </c>
      <c r="V93" s="9">
        <f t="shared" si="36"/>
        <v>0</v>
      </c>
      <c r="W93" s="9">
        <f t="shared" si="49"/>
        <v>0</v>
      </c>
      <c r="X93" s="9">
        <f t="shared" si="37"/>
        <v>0</v>
      </c>
      <c r="Z93" s="9">
        <f t="shared" si="62"/>
        <v>0</v>
      </c>
      <c r="AA93" s="9">
        <f t="shared" si="50"/>
        <v>0</v>
      </c>
      <c r="AB93" s="9">
        <f t="shared" si="38"/>
        <v>0</v>
      </c>
      <c r="AC93" s="9">
        <f t="shared" si="39"/>
        <v>0</v>
      </c>
      <c r="AD93" s="9">
        <f t="shared" si="51"/>
        <v>0</v>
      </c>
      <c r="AE93" s="9">
        <f t="shared" si="40"/>
        <v>0</v>
      </c>
      <c r="AG93" s="9">
        <f t="shared" si="63"/>
        <v>33777827.588825315</v>
      </c>
      <c r="AH93" s="9">
        <f t="shared" si="52"/>
        <v>211111.42243015821</v>
      </c>
      <c r="AI93" s="9">
        <f t="shared" si="41"/>
        <v>65189.315235572925</v>
      </c>
      <c r="AJ93" s="9">
        <f t="shared" si="42"/>
        <v>1397837.2273812059</v>
      </c>
      <c r="AK93" s="9">
        <f t="shared" si="53"/>
        <v>1463026.5426167788</v>
      </c>
      <c r="AL93" s="9">
        <f t="shared" si="64"/>
        <v>1674137.9650469371</v>
      </c>
    </row>
    <row r="94" spans="1:38">
      <c r="A94" s="8">
        <v>86</v>
      </c>
      <c r="B94" s="9">
        <f t="shared" si="65"/>
        <v>46333489.793065764</v>
      </c>
      <c r="C94" s="10">
        <f t="shared" si="43"/>
        <v>0.3</v>
      </c>
      <c r="D94" s="11">
        <f t="shared" si="33"/>
        <v>2.9285530376777613E-2</v>
      </c>
      <c r="E94" s="9">
        <f t="shared" si="54"/>
        <v>353260.02409293619</v>
      </c>
      <c r="F94" s="9">
        <f t="shared" si="55"/>
        <v>289584.31120666099</v>
      </c>
      <c r="G94" s="9">
        <f t="shared" si="56"/>
        <v>63675.7128862752</v>
      </c>
      <c r="H94" s="9">
        <f t="shared" si="44"/>
        <v>1355036.045772949</v>
      </c>
      <c r="I94" s="9">
        <f t="shared" si="34"/>
        <v>1418711.7586592243</v>
      </c>
      <c r="J94" s="9">
        <f t="shared" si="45"/>
        <v>1708296.0698658852</v>
      </c>
      <c r="L94" s="9">
        <f t="shared" si="57"/>
        <v>0</v>
      </c>
      <c r="M94" s="9">
        <f t="shared" si="58"/>
        <v>0</v>
      </c>
      <c r="N94" s="9">
        <f t="shared" si="46"/>
        <v>0</v>
      </c>
      <c r="O94" s="9">
        <f t="shared" si="59"/>
        <v>0</v>
      </c>
      <c r="P94" s="9">
        <f t="shared" si="47"/>
        <v>0</v>
      </c>
      <c r="Q94" s="9">
        <f t="shared" si="48"/>
        <v>0</v>
      </c>
      <c r="S94" s="9">
        <f t="shared" si="60"/>
        <v>0</v>
      </c>
      <c r="T94" s="9">
        <f t="shared" si="61"/>
        <v>0</v>
      </c>
      <c r="U94" s="9">
        <f t="shared" si="35"/>
        <v>0</v>
      </c>
      <c r="V94" s="9">
        <f t="shared" si="36"/>
        <v>0</v>
      </c>
      <c r="W94" s="9">
        <f t="shared" si="49"/>
        <v>0</v>
      </c>
      <c r="X94" s="9">
        <f t="shared" si="37"/>
        <v>0</v>
      </c>
      <c r="Z94" s="9">
        <f t="shared" si="62"/>
        <v>0</v>
      </c>
      <c r="AA94" s="9">
        <f t="shared" si="50"/>
        <v>0</v>
      </c>
      <c r="AB94" s="9">
        <f t="shared" si="38"/>
        <v>0</v>
      </c>
      <c r="AC94" s="9">
        <f t="shared" si="39"/>
        <v>0</v>
      </c>
      <c r="AD94" s="9">
        <f t="shared" si="51"/>
        <v>0</v>
      </c>
      <c r="AE94" s="9">
        <f t="shared" si="40"/>
        <v>0</v>
      </c>
      <c r="AG94" s="9">
        <f t="shared" si="63"/>
        <v>32314801.046208538</v>
      </c>
      <c r="AH94" s="9">
        <f t="shared" si="52"/>
        <v>201967.50653880334</v>
      </c>
      <c r="AI94" s="9">
        <f t="shared" si="41"/>
        <v>63675.7128862752</v>
      </c>
      <c r="AJ94" s="9">
        <f t="shared" si="42"/>
        <v>1355036.045772949</v>
      </c>
      <c r="AK94" s="9">
        <f t="shared" si="53"/>
        <v>1418711.7586592243</v>
      </c>
      <c r="AL94" s="9">
        <f t="shared" si="64"/>
        <v>1620679.2651980275</v>
      </c>
    </row>
    <row r="95" spans="1:38">
      <c r="A95" s="8">
        <v>87</v>
      </c>
      <c r="B95" s="9">
        <f t="shared" si="65"/>
        <v>44914778.034406543</v>
      </c>
      <c r="C95" s="10">
        <f t="shared" si="43"/>
        <v>0.3</v>
      </c>
      <c r="D95" s="11">
        <f t="shared" si="33"/>
        <v>2.9285530376777613E-2</v>
      </c>
      <c r="E95" s="9">
        <f t="shared" si="54"/>
        <v>342914.61692646134</v>
      </c>
      <c r="F95" s="9">
        <f t="shared" si="55"/>
        <v>280717.36271504086</v>
      </c>
      <c r="G95" s="9">
        <f t="shared" si="56"/>
        <v>62197.254211420484</v>
      </c>
      <c r="H95" s="9">
        <f t="shared" si="44"/>
        <v>1313531.616915276</v>
      </c>
      <c r="I95" s="9">
        <f t="shared" si="34"/>
        <v>1375728.8711266965</v>
      </c>
      <c r="J95" s="9">
        <f t="shared" si="45"/>
        <v>1656446.2338417373</v>
      </c>
      <c r="L95" s="9">
        <f t="shared" si="57"/>
        <v>0</v>
      </c>
      <c r="M95" s="9">
        <f t="shared" si="58"/>
        <v>0</v>
      </c>
      <c r="N95" s="9">
        <f t="shared" si="46"/>
        <v>0</v>
      </c>
      <c r="O95" s="9">
        <f t="shared" si="59"/>
        <v>0</v>
      </c>
      <c r="P95" s="9">
        <f t="shared" si="47"/>
        <v>0</v>
      </c>
      <c r="Q95" s="9">
        <f t="shared" si="48"/>
        <v>0</v>
      </c>
      <c r="S95" s="9">
        <f t="shared" si="60"/>
        <v>0</v>
      </c>
      <c r="T95" s="9">
        <f t="shared" si="61"/>
        <v>0</v>
      </c>
      <c r="U95" s="9">
        <f t="shared" si="35"/>
        <v>0</v>
      </c>
      <c r="V95" s="9">
        <f t="shared" si="36"/>
        <v>0</v>
      </c>
      <c r="W95" s="9">
        <f t="shared" si="49"/>
        <v>0</v>
      </c>
      <c r="X95" s="9">
        <f t="shared" si="37"/>
        <v>0</v>
      </c>
      <c r="Z95" s="9">
        <f t="shared" si="62"/>
        <v>0</v>
      </c>
      <c r="AA95" s="9">
        <f t="shared" si="50"/>
        <v>0</v>
      </c>
      <c r="AB95" s="9">
        <f t="shared" si="38"/>
        <v>0</v>
      </c>
      <c r="AC95" s="9">
        <f t="shared" si="39"/>
        <v>0</v>
      </c>
      <c r="AD95" s="9">
        <f t="shared" si="51"/>
        <v>0</v>
      </c>
      <c r="AE95" s="9">
        <f t="shared" si="40"/>
        <v>0</v>
      </c>
      <c r="AG95" s="9">
        <f t="shared" si="63"/>
        <v>30896089.287549313</v>
      </c>
      <c r="AH95" s="9">
        <f t="shared" si="52"/>
        <v>193100.55804718318</v>
      </c>
      <c r="AI95" s="9">
        <f t="shared" si="41"/>
        <v>62197.254211420484</v>
      </c>
      <c r="AJ95" s="9">
        <f t="shared" si="42"/>
        <v>1313531.616915276</v>
      </c>
      <c r="AK95" s="9">
        <f t="shared" si="53"/>
        <v>1375728.8711266965</v>
      </c>
      <c r="AL95" s="9">
        <f t="shared" si="64"/>
        <v>1568829.4291738798</v>
      </c>
    </row>
    <row r="96" spans="1:38">
      <c r="A96" s="8">
        <v>88</v>
      </c>
      <c r="B96" s="9">
        <f t="shared" si="65"/>
        <v>43539049.163279846</v>
      </c>
      <c r="C96" s="10">
        <f t="shared" si="43"/>
        <v>0.3</v>
      </c>
      <c r="D96" s="11">
        <f t="shared" si="33"/>
        <v>2.9285530376777613E-2</v>
      </c>
      <c r="E96" s="9">
        <f t="shared" si="54"/>
        <v>332872.18049582042</v>
      </c>
      <c r="F96" s="9">
        <f t="shared" si="55"/>
        <v>272119.057270499</v>
      </c>
      <c r="G96" s="9">
        <f t="shared" si="56"/>
        <v>60753.123225321411</v>
      </c>
      <c r="H96" s="9">
        <f t="shared" si="44"/>
        <v>1273284.9594115466</v>
      </c>
      <c r="I96" s="9">
        <f t="shared" si="34"/>
        <v>1334038.0826368681</v>
      </c>
      <c r="J96" s="9">
        <f t="shared" si="45"/>
        <v>1606157.1399073671</v>
      </c>
      <c r="L96" s="9">
        <f t="shared" si="57"/>
        <v>0</v>
      </c>
      <c r="M96" s="9">
        <f t="shared" si="58"/>
        <v>0</v>
      </c>
      <c r="N96" s="9">
        <f t="shared" si="46"/>
        <v>0</v>
      </c>
      <c r="O96" s="9">
        <f t="shared" si="59"/>
        <v>0</v>
      </c>
      <c r="P96" s="9">
        <f t="shared" si="47"/>
        <v>0</v>
      </c>
      <c r="Q96" s="9">
        <f t="shared" si="48"/>
        <v>0</v>
      </c>
      <c r="S96" s="9">
        <f t="shared" si="60"/>
        <v>0</v>
      </c>
      <c r="T96" s="9">
        <f t="shared" si="61"/>
        <v>0</v>
      </c>
      <c r="U96" s="9">
        <f t="shared" si="35"/>
        <v>0</v>
      </c>
      <c r="V96" s="9">
        <f t="shared" si="36"/>
        <v>0</v>
      </c>
      <c r="W96" s="9">
        <f t="shared" si="49"/>
        <v>0</v>
      </c>
      <c r="X96" s="9">
        <f t="shared" si="37"/>
        <v>0</v>
      </c>
      <c r="Z96" s="9">
        <f t="shared" si="62"/>
        <v>0</v>
      </c>
      <c r="AA96" s="9">
        <f t="shared" si="50"/>
        <v>0</v>
      </c>
      <c r="AB96" s="9">
        <f t="shared" si="38"/>
        <v>0</v>
      </c>
      <c r="AC96" s="9">
        <f t="shared" si="39"/>
        <v>0</v>
      </c>
      <c r="AD96" s="9">
        <f t="shared" si="51"/>
        <v>0</v>
      </c>
      <c r="AE96" s="9">
        <f t="shared" si="40"/>
        <v>0</v>
      </c>
      <c r="AG96" s="9">
        <f t="shared" si="63"/>
        <v>29520360.416422617</v>
      </c>
      <c r="AH96" s="9">
        <f t="shared" si="52"/>
        <v>184502.25260264133</v>
      </c>
      <c r="AI96" s="9">
        <f t="shared" si="41"/>
        <v>60753.123225321411</v>
      </c>
      <c r="AJ96" s="9">
        <f t="shared" si="42"/>
        <v>1273284.9594115466</v>
      </c>
      <c r="AK96" s="9">
        <f t="shared" si="53"/>
        <v>1334038.0826368681</v>
      </c>
      <c r="AL96" s="9">
        <f t="shared" si="64"/>
        <v>1518540.3352395094</v>
      </c>
    </row>
    <row r="97" spans="1:38">
      <c r="A97" s="8">
        <v>89</v>
      </c>
      <c r="B97" s="9">
        <f t="shared" si="65"/>
        <v>42205011.080642976</v>
      </c>
      <c r="C97" s="10">
        <f t="shared" si="43"/>
        <v>0.3</v>
      </c>
      <c r="D97" s="11">
        <f t="shared" si="33"/>
        <v>2.9285530376777613E-2</v>
      </c>
      <c r="E97" s="9">
        <f t="shared" si="54"/>
        <v>323123.84214232583</v>
      </c>
      <c r="F97" s="9">
        <f t="shared" si="55"/>
        <v>263781.3192540186</v>
      </c>
      <c r="G97" s="9">
        <f t="shared" si="56"/>
        <v>59342.522888307227</v>
      </c>
      <c r="H97" s="9">
        <f t="shared" si="44"/>
        <v>1234258.2567977253</v>
      </c>
      <c r="I97" s="9">
        <f t="shared" si="34"/>
        <v>1293600.7796860326</v>
      </c>
      <c r="J97" s="9">
        <f t="shared" si="45"/>
        <v>1557382.0989400512</v>
      </c>
      <c r="L97" s="9">
        <f t="shared" si="57"/>
        <v>0</v>
      </c>
      <c r="M97" s="9">
        <f t="shared" si="58"/>
        <v>0</v>
      </c>
      <c r="N97" s="9">
        <f t="shared" si="46"/>
        <v>0</v>
      </c>
      <c r="O97" s="9">
        <f t="shared" si="59"/>
        <v>0</v>
      </c>
      <c r="P97" s="9">
        <f t="shared" si="47"/>
        <v>0</v>
      </c>
      <c r="Q97" s="9">
        <f t="shared" si="48"/>
        <v>0</v>
      </c>
      <c r="S97" s="9">
        <f t="shared" si="60"/>
        <v>0</v>
      </c>
      <c r="T97" s="9">
        <f t="shared" si="61"/>
        <v>0</v>
      </c>
      <c r="U97" s="9">
        <f t="shared" si="35"/>
        <v>0</v>
      </c>
      <c r="V97" s="9">
        <f t="shared" si="36"/>
        <v>0</v>
      </c>
      <c r="W97" s="9">
        <f t="shared" si="49"/>
        <v>0</v>
      </c>
      <c r="X97" s="9">
        <f t="shared" si="37"/>
        <v>0</v>
      </c>
      <c r="Z97" s="9">
        <f t="shared" si="62"/>
        <v>0</v>
      </c>
      <c r="AA97" s="9">
        <f t="shared" si="50"/>
        <v>0</v>
      </c>
      <c r="AB97" s="9">
        <f t="shared" si="38"/>
        <v>0</v>
      </c>
      <c r="AC97" s="9">
        <f t="shared" si="39"/>
        <v>0</v>
      </c>
      <c r="AD97" s="9">
        <f t="shared" si="51"/>
        <v>0</v>
      </c>
      <c r="AE97" s="9">
        <f t="shared" si="40"/>
        <v>0</v>
      </c>
      <c r="AG97" s="9">
        <f t="shared" si="63"/>
        <v>28186322.33378575</v>
      </c>
      <c r="AH97" s="9">
        <f t="shared" si="52"/>
        <v>176164.51458616092</v>
      </c>
      <c r="AI97" s="9">
        <f t="shared" si="41"/>
        <v>59342.522888307227</v>
      </c>
      <c r="AJ97" s="9">
        <f t="shared" si="42"/>
        <v>1234258.2567977253</v>
      </c>
      <c r="AK97" s="9">
        <f t="shared" si="53"/>
        <v>1293600.7796860326</v>
      </c>
      <c r="AL97" s="9">
        <f t="shared" si="64"/>
        <v>1469765.2942721935</v>
      </c>
    </row>
    <row r="98" spans="1:38">
      <c r="A98" s="8">
        <v>90</v>
      </c>
      <c r="B98" s="9">
        <f t="shared" si="65"/>
        <v>40911410.300956942</v>
      </c>
      <c r="C98" s="10">
        <f t="shared" si="43"/>
        <v>0.3</v>
      </c>
      <c r="D98" s="11">
        <f t="shared" si="33"/>
        <v>2.9285530376777613E-2</v>
      </c>
      <c r="E98" s="9">
        <f t="shared" si="54"/>
        <v>313660.98904780566</v>
      </c>
      <c r="F98" s="9">
        <f t="shared" si="55"/>
        <v>255696.31438098085</v>
      </c>
      <c r="G98" s="9">
        <f t="shared" si="56"/>
        <v>57964.674666824809</v>
      </c>
      <c r="H98" s="9">
        <f t="shared" si="44"/>
        <v>1196414.8228847519</v>
      </c>
      <c r="I98" s="9">
        <f t="shared" si="34"/>
        <v>1254379.4975515767</v>
      </c>
      <c r="J98" s="9">
        <f t="shared" si="45"/>
        <v>1510075.8119325577</v>
      </c>
      <c r="L98" s="9">
        <f t="shared" si="57"/>
        <v>0</v>
      </c>
      <c r="M98" s="9">
        <f t="shared" si="58"/>
        <v>0</v>
      </c>
      <c r="N98" s="9">
        <f t="shared" si="46"/>
        <v>0</v>
      </c>
      <c r="O98" s="9">
        <f t="shared" si="59"/>
        <v>0</v>
      </c>
      <c r="P98" s="9">
        <f t="shared" si="47"/>
        <v>0</v>
      </c>
      <c r="Q98" s="9">
        <f t="shared" si="48"/>
        <v>0</v>
      </c>
      <c r="S98" s="9">
        <f t="shared" si="60"/>
        <v>0</v>
      </c>
      <c r="T98" s="9">
        <f t="shared" si="61"/>
        <v>0</v>
      </c>
      <c r="U98" s="9">
        <f t="shared" si="35"/>
        <v>0</v>
      </c>
      <c r="V98" s="9">
        <f t="shared" si="36"/>
        <v>0</v>
      </c>
      <c r="W98" s="9">
        <f t="shared" si="49"/>
        <v>0</v>
      </c>
      <c r="X98" s="9">
        <f t="shared" si="37"/>
        <v>0</v>
      </c>
      <c r="Z98" s="9">
        <f t="shared" si="62"/>
        <v>0</v>
      </c>
      <c r="AA98" s="9">
        <f t="shared" si="50"/>
        <v>0</v>
      </c>
      <c r="AB98" s="9">
        <f t="shared" si="38"/>
        <v>0</v>
      </c>
      <c r="AC98" s="9">
        <f t="shared" si="39"/>
        <v>0</v>
      </c>
      <c r="AD98" s="9">
        <f t="shared" si="51"/>
        <v>0</v>
      </c>
      <c r="AE98" s="9">
        <f t="shared" si="40"/>
        <v>0</v>
      </c>
      <c r="AG98" s="9">
        <f t="shared" si="63"/>
        <v>26892721.554099716</v>
      </c>
      <c r="AH98" s="9">
        <f t="shared" si="52"/>
        <v>168079.5097131232</v>
      </c>
      <c r="AI98" s="9">
        <f t="shared" si="41"/>
        <v>57964.674666824809</v>
      </c>
      <c r="AJ98" s="9">
        <f t="shared" si="42"/>
        <v>1196414.8228847519</v>
      </c>
      <c r="AK98" s="9">
        <f t="shared" si="53"/>
        <v>1254379.4975515767</v>
      </c>
      <c r="AL98" s="9">
        <f t="shared" si="64"/>
        <v>1422459.0072647</v>
      </c>
    </row>
    <row r="99" spans="1:38">
      <c r="A99" s="8">
        <v>91</v>
      </c>
      <c r="B99" s="9">
        <f t="shared" si="65"/>
        <v>39657030.803405367</v>
      </c>
      <c r="C99" s="10">
        <f t="shared" si="43"/>
        <v>0.3</v>
      </c>
      <c r="D99" s="11">
        <f t="shared" si="33"/>
        <v>2.9285530376777613E-2</v>
      </c>
      <c r="E99" s="9">
        <f t="shared" si="54"/>
        <v>304475.26062503603</v>
      </c>
      <c r="F99" s="9">
        <f t="shared" si="55"/>
        <v>247856.44252128352</v>
      </c>
      <c r="G99" s="9">
        <f t="shared" si="56"/>
        <v>56618.818103752506</v>
      </c>
      <c r="H99" s="9">
        <f t="shared" si="44"/>
        <v>1159719.0681284587</v>
      </c>
      <c r="I99" s="9">
        <f t="shared" si="34"/>
        <v>1216337.8862322113</v>
      </c>
      <c r="J99" s="9">
        <f t="shared" si="45"/>
        <v>1464194.3287534947</v>
      </c>
      <c r="L99" s="9">
        <f t="shared" si="57"/>
        <v>0</v>
      </c>
      <c r="M99" s="9">
        <f t="shared" si="58"/>
        <v>0</v>
      </c>
      <c r="N99" s="9">
        <f t="shared" si="46"/>
        <v>0</v>
      </c>
      <c r="O99" s="9">
        <f t="shared" si="59"/>
        <v>0</v>
      </c>
      <c r="P99" s="9">
        <f t="shared" si="47"/>
        <v>0</v>
      </c>
      <c r="Q99" s="9">
        <f t="shared" si="48"/>
        <v>0</v>
      </c>
      <c r="S99" s="9">
        <f t="shared" si="60"/>
        <v>0</v>
      </c>
      <c r="T99" s="9">
        <f t="shared" si="61"/>
        <v>0</v>
      </c>
      <c r="U99" s="9">
        <f t="shared" si="35"/>
        <v>0</v>
      </c>
      <c r="V99" s="9">
        <f t="shared" si="36"/>
        <v>0</v>
      </c>
      <c r="W99" s="9">
        <f t="shared" si="49"/>
        <v>0</v>
      </c>
      <c r="X99" s="9">
        <f t="shared" si="37"/>
        <v>0</v>
      </c>
      <c r="Z99" s="9">
        <f t="shared" si="62"/>
        <v>0</v>
      </c>
      <c r="AA99" s="9">
        <f t="shared" si="50"/>
        <v>0</v>
      </c>
      <c r="AB99" s="9">
        <f t="shared" si="38"/>
        <v>0</v>
      </c>
      <c r="AC99" s="9">
        <f t="shared" si="39"/>
        <v>0</v>
      </c>
      <c r="AD99" s="9">
        <f t="shared" si="51"/>
        <v>0</v>
      </c>
      <c r="AE99" s="9">
        <f t="shared" si="40"/>
        <v>0</v>
      </c>
      <c r="AG99" s="9">
        <f t="shared" si="63"/>
        <v>25638342.056548141</v>
      </c>
      <c r="AH99" s="9">
        <f t="shared" si="52"/>
        <v>160239.63785342587</v>
      </c>
      <c r="AI99" s="9">
        <f t="shared" si="41"/>
        <v>56618.818103752506</v>
      </c>
      <c r="AJ99" s="9">
        <f t="shared" si="42"/>
        <v>1159719.0681284587</v>
      </c>
      <c r="AK99" s="9">
        <f t="shared" si="53"/>
        <v>1216337.8862322113</v>
      </c>
      <c r="AL99" s="9">
        <f t="shared" si="64"/>
        <v>1376577.5240856372</v>
      </c>
    </row>
    <row r="100" spans="1:38">
      <c r="A100" s="8">
        <v>92</v>
      </c>
      <c r="B100" s="9">
        <f t="shared" si="65"/>
        <v>38440692.917173155</v>
      </c>
      <c r="C100" s="10">
        <f t="shared" si="43"/>
        <v>0.3</v>
      </c>
      <c r="D100" s="11">
        <f t="shared" si="33"/>
        <v>2.9285530376777613E-2</v>
      </c>
      <c r="E100" s="9">
        <f t="shared" si="54"/>
        <v>295558.54113102431</v>
      </c>
      <c r="F100" s="9">
        <f t="shared" si="55"/>
        <v>240254.33073233219</v>
      </c>
      <c r="G100" s="9">
        <f t="shared" si="56"/>
        <v>55304.210398692114</v>
      </c>
      <c r="H100" s="9">
        <f t="shared" si="44"/>
        <v>1124136.46699666</v>
      </c>
      <c r="I100" s="9">
        <f t="shared" si="34"/>
        <v>1179440.6773953522</v>
      </c>
      <c r="J100" s="9">
        <f t="shared" si="45"/>
        <v>1419695.0081276842</v>
      </c>
      <c r="L100" s="9">
        <f t="shared" si="57"/>
        <v>0</v>
      </c>
      <c r="M100" s="9">
        <f t="shared" si="58"/>
        <v>0</v>
      </c>
      <c r="N100" s="9">
        <f t="shared" si="46"/>
        <v>0</v>
      </c>
      <c r="O100" s="9">
        <f t="shared" si="59"/>
        <v>0</v>
      </c>
      <c r="P100" s="9">
        <f t="shared" si="47"/>
        <v>0</v>
      </c>
      <c r="Q100" s="9">
        <f t="shared" si="48"/>
        <v>0</v>
      </c>
      <c r="S100" s="9">
        <f t="shared" si="60"/>
        <v>0</v>
      </c>
      <c r="T100" s="9">
        <f t="shared" si="61"/>
        <v>0</v>
      </c>
      <c r="U100" s="9">
        <f t="shared" si="35"/>
        <v>0</v>
      </c>
      <c r="V100" s="9">
        <f t="shared" si="36"/>
        <v>0</v>
      </c>
      <c r="W100" s="9">
        <f t="shared" si="49"/>
        <v>0</v>
      </c>
      <c r="X100" s="9">
        <f t="shared" si="37"/>
        <v>0</v>
      </c>
      <c r="Z100" s="9">
        <f t="shared" si="62"/>
        <v>0</v>
      </c>
      <c r="AA100" s="9">
        <f t="shared" si="50"/>
        <v>0</v>
      </c>
      <c r="AB100" s="9">
        <f t="shared" si="38"/>
        <v>0</v>
      </c>
      <c r="AC100" s="9">
        <f t="shared" si="39"/>
        <v>0</v>
      </c>
      <c r="AD100" s="9">
        <f t="shared" si="51"/>
        <v>0</v>
      </c>
      <c r="AE100" s="9">
        <f t="shared" si="40"/>
        <v>0</v>
      </c>
      <c r="AG100" s="9">
        <f t="shared" si="63"/>
        <v>24422004.170315929</v>
      </c>
      <c r="AH100" s="9">
        <f t="shared" si="52"/>
        <v>152637.52606447454</v>
      </c>
      <c r="AI100" s="9">
        <f t="shared" si="41"/>
        <v>55304.210398692114</v>
      </c>
      <c r="AJ100" s="9">
        <f t="shared" si="42"/>
        <v>1124136.46699666</v>
      </c>
      <c r="AK100" s="9">
        <f t="shared" si="53"/>
        <v>1179440.6773953522</v>
      </c>
      <c r="AL100" s="9">
        <f t="shared" si="64"/>
        <v>1332078.2034598268</v>
      </c>
    </row>
    <row r="101" spans="1:38">
      <c r="A101" s="8">
        <v>93</v>
      </c>
      <c r="B101" s="9">
        <f t="shared" si="65"/>
        <v>37261252.239777803</v>
      </c>
      <c r="C101" s="10">
        <f t="shared" si="43"/>
        <v>0.3</v>
      </c>
      <c r="D101" s="11">
        <f t="shared" si="33"/>
        <v>2.9285530376777613E-2</v>
      </c>
      <c r="E101" s="9">
        <f t="shared" si="54"/>
        <v>286902.95249661559</v>
      </c>
      <c r="F101" s="9">
        <f t="shared" si="55"/>
        <v>232882.82649861125</v>
      </c>
      <c r="G101" s="9">
        <f t="shared" si="56"/>
        <v>54020.12599800434</v>
      </c>
      <c r="H101" s="9">
        <f t="shared" si="44"/>
        <v>1089633.5263039139</v>
      </c>
      <c r="I101" s="9">
        <f t="shared" si="34"/>
        <v>1143653.6523019182</v>
      </c>
      <c r="J101" s="9">
        <f t="shared" si="45"/>
        <v>1376536.4788005296</v>
      </c>
      <c r="L101" s="9">
        <f t="shared" si="57"/>
        <v>0</v>
      </c>
      <c r="M101" s="9">
        <f t="shared" si="58"/>
        <v>0</v>
      </c>
      <c r="N101" s="9">
        <f t="shared" si="46"/>
        <v>0</v>
      </c>
      <c r="O101" s="9">
        <f t="shared" si="59"/>
        <v>0</v>
      </c>
      <c r="P101" s="9">
        <f t="shared" si="47"/>
        <v>0</v>
      </c>
      <c r="Q101" s="9">
        <f t="shared" si="48"/>
        <v>0</v>
      </c>
      <c r="S101" s="9">
        <f t="shared" si="60"/>
        <v>0</v>
      </c>
      <c r="T101" s="9">
        <f t="shared" si="61"/>
        <v>0</v>
      </c>
      <c r="U101" s="9">
        <f t="shared" si="35"/>
        <v>0</v>
      </c>
      <c r="V101" s="9">
        <f t="shared" si="36"/>
        <v>0</v>
      </c>
      <c r="W101" s="9">
        <f t="shared" si="49"/>
        <v>0</v>
      </c>
      <c r="X101" s="9">
        <f t="shared" si="37"/>
        <v>0</v>
      </c>
      <c r="Z101" s="9">
        <f t="shared" si="62"/>
        <v>0</v>
      </c>
      <c r="AA101" s="9">
        <f t="shared" si="50"/>
        <v>0</v>
      </c>
      <c r="AB101" s="9">
        <f t="shared" si="38"/>
        <v>0</v>
      </c>
      <c r="AC101" s="9">
        <f t="shared" si="39"/>
        <v>0</v>
      </c>
      <c r="AD101" s="9">
        <f t="shared" si="51"/>
        <v>0</v>
      </c>
      <c r="AE101" s="9">
        <f t="shared" si="40"/>
        <v>0</v>
      </c>
      <c r="AG101" s="9">
        <f t="shared" si="63"/>
        <v>23242563.492920578</v>
      </c>
      <c r="AH101" s="9">
        <f t="shared" si="52"/>
        <v>145266.0218307536</v>
      </c>
      <c r="AI101" s="9">
        <f t="shared" si="41"/>
        <v>54020.12599800434</v>
      </c>
      <c r="AJ101" s="9">
        <f t="shared" si="42"/>
        <v>1089633.5263039139</v>
      </c>
      <c r="AK101" s="9">
        <f t="shared" si="53"/>
        <v>1143653.6523019182</v>
      </c>
      <c r="AL101" s="9">
        <f t="shared" si="64"/>
        <v>1288919.6741326719</v>
      </c>
    </row>
    <row r="102" spans="1:38">
      <c r="A102" s="8">
        <v>94</v>
      </c>
      <c r="B102" s="9">
        <f t="shared" si="65"/>
        <v>36117598.587475888</v>
      </c>
      <c r="C102" s="10">
        <f t="shared" si="43"/>
        <v>0.3</v>
      </c>
      <c r="D102" s="11">
        <f t="shared" si="33"/>
        <v>2.9285530376777613E-2</v>
      </c>
      <c r="E102" s="9">
        <f t="shared" si="54"/>
        <v>278500.84736608883</v>
      </c>
      <c r="F102" s="9">
        <f t="shared" si="55"/>
        <v>225734.99117172428</v>
      </c>
      <c r="G102" s="9">
        <f t="shared" si="56"/>
        <v>52765.856194364547</v>
      </c>
      <c r="H102" s="9">
        <f t="shared" si="44"/>
        <v>1056177.7544853487</v>
      </c>
      <c r="I102" s="9">
        <f t="shared" si="34"/>
        <v>1108943.6106797133</v>
      </c>
      <c r="J102" s="9">
        <f t="shared" si="45"/>
        <v>1334678.6018514375</v>
      </c>
      <c r="L102" s="9">
        <f t="shared" si="57"/>
        <v>0</v>
      </c>
      <c r="M102" s="9">
        <f t="shared" si="58"/>
        <v>0</v>
      </c>
      <c r="N102" s="9">
        <f t="shared" si="46"/>
        <v>0</v>
      </c>
      <c r="O102" s="9">
        <f t="shared" si="59"/>
        <v>0</v>
      </c>
      <c r="P102" s="9">
        <f t="shared" si="47"/>
        <v>0</v>
      </c>
      <c r="Q102" s="9">
        <f t="shared" si="48"/>
        <v>0</v>
      </c>
      <c r="S102" s="9">
        <f t="shared" si="60"/>
        <v>0</v>
      </c>
      <c r="T102" s="9">
        <f t="shared" si="61"/>
        <v>0</v>
      </c>
      <c r="U102" s="9">
        <f t="shared" si="35"/>
        <v>0</v>
      </c>
      <c r="V102" s="9">
        <f t="shared" si="36"/>
        <v>0</v>
      </c>
      <c r="W102" s="9">
        <f t="shared" si="49"/>
        <v>0</v>
      </c>
      <c r="X102" s="9">
        <f t="shared" si="37"/>
        <v>0</v>
      </c>
      <c r="Z102" s="9">
        <f t="shared" si="62"/>
        <v>0</v>
      </c>
      <c r="AA102" s="9">
        <f t="shared" si="50"/>
        <v>0</v>
      </c>
      <c r="AB102" s="9">
        <f t="shared" si="38"/>
        <v>0</v>
      </c>
      <c r="AC102" s="9">
        <f t="shared" si="39"/>
        <v>0</v>
      </c>
      <c r="AD102" s="9">
        <f t="shared" si="51"/>
        <v>0</v>
      </c>
      <c r="AE102" s="9">
        <f t="shared" si="40"/>
        <v>0</v>
      </c>
      <c r="AG102" s="9">
        <f t="shared" si="63"/>
        <v>22098909.840618659</v>
      </c>
      <c r="AH102" s="9">
        <f t="shared" si="52"/>
        <v>138118.1865038666</v>
      </c>
      <c r="AI102" s="9">
        <f t="shared" si="41"/>
        <v>52765.856194364547</v>
      </c>
      <c r="AJ102" s="9">
        <f t="shared" si="42"/>
        <v>1056177.7544853487</v>
      </c>
      <c r="AK102" s="9">
        <f t="shared" si="53"/>
        <v>1108943.6106797133</v>
      </c>
      <c r="AL102" s="9">
        <f t="shared" si="64"/>
        <v>1247061.7971835798</v>
      </c>
    </row>
    <row r="103" spans="1:38">
      <c r="A103" s="8">
        <v>95</v>
      </c>
      <c r="B103" s="9">
        <f t="shared" si="65"/>
        <v>35008654.976796173</v>
      </c>
      <c r="C103" s="10">
        <f t="shared" si="43"/>
        <v>0.3</v>
      </c>
      <c r="D103" s="11">
        <f t="shared" si="33"/>
        <v>2.9285530376777613E-2</v>
      </c>
      <c r="E103" s="9">
        <f t="shared" si="54"/>
        <v>270344.80234059092</v>
      </c>
      <c r="F103" s="9">
        <f t="shared" si="55"/>
        <v>218804.09360497605</v>
      </c>
      <c r="G103" s="9">
        <f t="shared" si="56"/>
        <v>51540.70873561487</v>
      </c>
      <c r="H103" s="9">
        <f t="shared" si="44"/>
        <v>1023737.6317817735</v>
      </c>
      <c r="I103" s="9">
        <f t="shared" si="34"/>
        <v>1075278.3405173884</v>
      </c>
      <c r="J103" s="9">
        <f t="shared" si="45"/>
        <v>1294082.4341223645</v>
      </c>
      <c r="L103" s="9">
        <f t="shared" si="57"/>
        <v>0</v>
      </c>
      <c r="M103" s="9">
        <f t="shared" si="58"/>
        <v>0</v>
      </c>
      <c r="N103" s="9">
        <f t="shared" si="46"/>
        <v>0</v>
      </c>
      <c r="O103" s="9">
        <f t="shared" si="59"/>
        <v>0</v>
      </c>
      <c r="P103" s="9">
        <f t="shared" si="47"/>
        <v>0</v>
      </c>
      <c r="Q103" s="9">
        <f t="shared" si="48"/>
        <v>0</v>
      </c>
      <c r="S103" s="9">
        <f t="shared" si="60"/>
        <v>0</v>
      </c>
      <c r="T103" s="9">
        <f t="shared" si="61"/>
        <v>0</v>
      </c>
      <c r="U103" s="9">
        <f t="shared" si="35"/>
        <v>0</v>
      </c>
      <c r="V103" s="9">
        <f t="shared" si="36"/>
        <v>0</v>
      </c>
      <c r="W103" s="9">
        <f t="shared" si="49"/>
        <v>0</v>
      </c>
      <c r="X103" s="9">
        <f t="shared" si="37"/>
        <v>0</v>
      </c>
      <c r="Z103" s="9">
        <f t="shared" si="62"/>
        <v>0</v>
      </c>
      <c r="AA103" s="9">
        <f t="shared" si="50"/>
        <v>0</v>
      </c>
      <c r="AB103" s="9">
        <f t="shared" si="38"/>
        <v>0</v>
      </c>
      <c r="AC103" s="9">
        <f t="shared" si="39"/>
        <v>0</v>
      </c>
      <c r="AD103" s="9">
        <f t="shared" si="51"/>
        <v>0</v>
      </c>
      <c r="AE103" s="9">
        <f t="shared" si="40"/>
        <v>0</v>
      </c>
      <c r="AG103" s="9">
        <f t="shared" si="63"/>
        <v>20989966.229938947</v>
      </c>
      <c r="AH103" s="9">
        <f t="shared" si="52"/>
        <v>131187.2889371184</v>
      </c>
      <c r="AI103" s="9">
        <f t="shared" si="41"/>
        <v>51540.70873561487</v>
      </c>
      <c r="AJ103" s="9">
        <f t="shared" si="42"/>
        <v>1023737.6317817735</v>
      </c>
      <c r="AK103" s="9">
        <f t="shared" si="53"/>
        <v>1075278.3405173884</v>
      </c>
      <c r="AL103" s="9">
        <f t="shared" si="64"/>
        <v>1206465.6294545068</v>
      </c>
    </row>
    <row r="104" spans="1:38">
      <c r="A104" s="8">
        <v>96</v>
      </c>
      <c r="B104" s="9">
        <f t="shared" si="65"/>
        <v>33933376.636278786</v>
      </c>
      <c r="C104" s="10">
        <f t="shared" si="43"/>
        <v>0.3</v>
      </c>
      <c r="D104" s="11">
        <f t="shared" si="33"/>
        <v>2.9285530376777613E-2</v>
      </c>
      <c r="E104" s="9">
        <f t="shared" si="54"/>
        <v>262427.61141944164</v>
      </c>
      <c r="F104" s="9">
        <f t="shared" si="55"/>
        <v>212083.60397674239</v>
      </c>
      <c r="G104" s="9">
        <f t="shared" si="56"/>
        <v>50344.007442699251</v>
      </c>
      <c r="H104" s="9">
        <f t="shared" si="44"/>
        <v>992282.58130912622</v>
      </c>
      <c r="I104" s="9">
        <f t="shared" si="34"/>
        <v>1042626.5887518255</v>
      </c>
      <c r="J104" s="9">
        <f t="shared" si="45"/>
        <v>1254710.1927285679</v>
      </c>
      <c r="L104" s="9">
        <f t="shared" si="57"/>
        <v>0</v>
      </c>
      <c r="M104" s="9">
        <f t="shared" si="58"/>
        <v>0</v>
      </c>
      <c r="N104" s="9">
        <f t="shared" si="46"/>
        <v>0</v>
      </c>
      <c r="O104" s="9">
        <f t="shared" si="59"/>
        <v>0</v>
      </c>
      <c r="P104" s="9">
        <f t="shared" si="47"/>
        <v>0</v>
      </c>
      <c r="Q104" s="9">
        <f t="shared" si="48"/>
        <v>0</v>
      </c>
      <c r="S104" s="9">
        <f t="shared" si="60"/>
        <v>0</v>
      </c>
      <c r="T104" s="9">
        <f t="shared" si="61"/>
        <v>0</v>
      </c>
      <c r="U104" s="9">
        <f t="shared" si="35"/>
        <v>0</v>
      </c>
      <c r="V104" s="9">
        <f t="shared" si="36"/>
        <v>0</v>
      </c>
      <c r="W104" s="9">
        <f t="shared" si="49"/>
        <v>0</v>
      </c>
      <c r="X104" s="9">
        <f t="shared" si="37"/>
        <v>0</v>
      </c>
      <c r="Z104" s="9">
        <f t="shared" si="62"/>
        <v>0</v>
      </c>
      <c r="AA104" s="9">
        <f t="shared" si="50"/>
        <v>0</v>
      </c>
      <c r="AB104" s="9">
        <f t="shared" si="38"/>
        <v>0</v>
      </c>
      <c r="AC104" s="9">
        <f t="shared" si="39"/>
        <v>0</v>
      </c>
      <c r="AD104" s="9">
        <f t="shared" si="51"/>
        <v>0</v>
      </c>
      <c r="AE104" s="9">
        <f t="shared" si="40"/>
        <v>0</v>
      </c>
      <c r="AG104" s="9">
        <f t="shared" si="63"/>
        <v>19914687.88942156</v>
      </c>
      <c r="AH104" s="9">
        <f t="shared" si="52"/>
        <v>124466.79930888474</v>
      </c>
      <c r="AI104" s="9">
        <f t="shared" si="41"/>
        <v>50344.007442699251</v>
      </c>
      <c r="AJ104" s="9">
        <f t="shared" si="42"/>
        <v>992282.58130912622</v>
      </c>
      <c r="AK104" s="9">
        <f t="shared" si="53"/>
        <v>1042626.5887518255</v>
      </c>
      <c r="AL104" s="9">
        <f t="shared" si="64"/>
        <v>1167093.3880607102</v>
      </c>
    </row>
    <row r="105" spans="1:38">
      <c r="A105" s="8">
        <v>97</v>
      </c>
      <c r="B105" s="9">
        <f t="shared" si="65"/>
        <v>32890750.047526959</v>
      </c>
      <c r="C105" s="10">
        <f t="shared" si="43"/>
        <v>0.3</v>
      </c>
      <c r="D105" s="11">
        <f t="shared" si="33"/>
        <v>2.9285530376777613E-2</v>
      </c>
      <c r="E105" s="9">
        <f t="shared" si="54"/>
        <v>254742.27963351234</v>
      </c>
      <c r="F105" s="9">
        <f t="shared" si="55"/>
        <v>205567.18779704347</v>
      </c>
      <c r="G105" s="9">
        <f t="shared" si="56"/>
        <v>49175.09183646887</v>
      </c>
      <c r="H105" s="9">
        <f t="shared" si="44"/>
        <v>961782.94098609278</v>
      </c>
      <c r="I105" s="9">
        <f t="shared" si="34"/>
        <v>1010958.0328225617</v>
      </c>
      <c r="J105" s="9">
        <f t="shared" si="45"/>
        <v>1216525.2206196052</v>
      </c>
      <c r="L105" s="9">
        <f t="shared" si="57"/>
        <v>0</v>
      </c>
      <c r="M105" s="9">
        <f t="shared" si="58"/>
        <v>0</v>
      </c>
      <c r="N105" s="9">
        <f t="shared" si="46"/>
        <v>0</v>
      </c>
      <c r="O105" s="9">
        <f t="shared" si="59"/>
        <v>0</v>
      </c>
      <c r="P105" s="9">
        <f t="shared" si="47"/>
        <v>0</v>
      </c>
      <c r="Q105" s="9">
        <f t="shared" si="48"/>
        <v>0</v>
      </c>
      <c r="S105" s="9">
        <f t="shared" si="60"/>
        <v>0</v>
      </c>
      <c r="T105" s="9">
        <f t="shared" si="61"/>
        <v>0</v>
      </c>
      <c r="U105" s="9">
        <f t="shared" si="35"/>
        <v>0</v>
      </c>
      <c r="V105" s="9">
        <f t="shared" si="36"/>
        <v>0</v>
      </c>
      <c r="W105" s="9">
        <f t="shared" si="49"/>
        <v>0</v>
      </c>
      <c r="X105" s="9">
        <f t="shared" si="37"/>
        <v>0</v>
      </c>
      <c r="Z105" s="9">
        <f t="shared" si="62"/>
        <v>0</v>
      </c>
      <c r="AA105" s="9">
        <f t="shared" si="50"/>
        <v>0</v>
      </c>
      <c r="AB105" s="9">
        <f t="shared" si="38"/>
        <v>0</v>
      </c>
      <c r="AC105" s="9">
        <f t="shared" si="39"/>
        <v>0</v>
      </c>
      <c r="AD105" s="9">
        <f t="shared" si="51"/>
        <v>0</v>
      </c>
      <c r="AE105" s="9">
        <f t="shared" si="40"/>
        <v>0</v>
      </c>
      <c r="AG105" s="9">
        <f t="shared" si="63"/>
        <v>18872061.300669733</v>
      </c>
      <c r="AH105" s="9">
        <f t="shared" si="52"/>
        <v>117950.38312918582</v>
      </c>
      <c r="AI105" s="9">
        <f t="shared" si="41"/>
        <v>49175.09183646887</v>
      </c>
      <c r="AJ105" s="9">
        <f t="shared" si="42"/>
        <v>961782.94098609278</v>
      </c>
      <c r="AK105" s="9">
        <f t="shared" si="53"/>
        <v>1010958.0328225617</v>
      </c>
      <c r="AL105" s="9">
        <f t="shared" si="64"/>
        <v>1128908.4159517474</v>
      </c>
    </row>
    <row r="106" spans="1:38">
      <c r="A106" s="8">
        <v>98</v>
      </c>
      <c r="B106" s="9">
        <f t="shared" si="65"/>
        <v>31879792.014704399</v>
      </c>
      <c r="C106" s="10">
        <f t="shared" si="43"/>
        <v>0.3</v>
      </c>
      <c r="D106" s="11">
        <f t="shared" si="33"/>
        <v>2.9285530376777613E-2</v>
      </c>
      <c r="E106" s="9">
        <f t="shared" si="54"/>
        <v>247282.01686505554</v>
      </c>
      <c r="F106" s="9">
        <f t="shared" si="55"/>
        <v>199248.70009190249</v>
      </c>
      <c r="G106" s="9">
        <f t="shared" si="56"/>
        <v>48033.316773153056</v>
      </c>
      <c r="H106" s="9">
        <f t="shared" si="44"/>
        <v>932209.93629452051</v>
      </c>
      <c r="I106" s="9">
        <f t="shared" si="34"/>
        <v>980243.25306767353</v>
      </c>
      <c r="J106" s="9">
        <f t="shared" si="45"/>
        <v>1179491.953159576</v>
      </c>
      <c r="L106" s="9">
        <f t="shared" si="57"/>
        <v>0</v>
      </c>
      <c r="M106" s="9">
        <f t="shared" si="58"/>
        <v>0</v>
      </c>
      <c r="N106" s="9">
        <f t="shared" si="46"/>
        <v>0</v>
      </c>
      <c r="O106" s="9">
        <f t="shared" si="59"/>
        <v>0</v>
      </c>
      <c r="P106" s="9">
        <f t="shared" si="47"/>
        <v>0</v>
      </c>
      <c r="Q106" s="9">
        <f t="shared" si="48"/>
        <v>0</v>
      </c>
      <c r="S106" s="9">
        <f t="shared" si="60"/>
        <v>0</v>
      </c>
      <c r="T106" s="9">
        <f t="shared" si="61"/>
        <v>0</v>
      </c>
      <c r="U106" s="9">
        <f t="shared" si="35"/>
        <v>0</v>
      </c>
      <c r="V106" s="9">
        <f t="shared" si="36"/>
        <v>0</v>
      </c>
      <c r="W106" s="9">
        <f t="shared" si="49"/>
        <v>0</v>
      </c>
      <c r="X106" s="9">
        <f t="shared" si="37"/>
        <v>0</v>
      </c>
      <c r="Z106" s="9">
        <f t="shared" si="62"/>
        <v>0</v>
      </c>
      <c r="AA106" s="9">
        <f t="shared" si="50"/>
        <v>0</v>
      </c>
      <c r="AB106" s="9">
        <f t="shared" si="38"/>
        <v>0</v>
      </c>
      <c r="AC106" s="9">
        <f t="shared" si="39"/>
        <v>0</v>
      </c>
      <c r="AD106" s="9">
        <f t="shared" si="51"/>
        <v>0</v>
      </c>
      <c r="AE106" s="9">
        <f t="shared" si="40"/>
        <v>0</v>
      </c>
      <c r="AG106" s="9">
        <f t="shared" si="63"/>
        <v>17861103.267847173</v>
      </c>
      <c r="AH106" s="9">
        <f t="shared" si="52"/>
        <v>111631.89542404482</v>
      </c>
      <c r="AI106" s="9">
        <f t="shared" si="41"/>
        <v>48033.316773153056</v>
      </c>
      <c r="AJ106" s="9">
        <f t="shared" si="42"/>
        <v>932209.93629452051</v>
      </c>
      <c r="AK106" s="9">
        <f t="shared" si="53"/>
        <v>980243.25306767353</v>
      </c>
      <c r="AL106" s="9">
        <f t="shared" si="64"/>
        <v>1091875.1484917183</v>
      </c>
    </row>
    <row r="107" spans="1:38">
      <c r="A107" s="8">
        <v>99</v>
      </c>
      <c r="B107" s="9">
        <f t="shared" si="65"/>
        <v>30899548.761636727</v>
      </c>
      <c r="C107" s="10">
        <f t="shared" si="43"/>
        <v>0.3</v>
      </c>
      <c r="D107" s="11">
        <f t="shared" si="33"/>
        <v>2.9285530376777613E-2</v>
      </c>
      <c r="E107" s="9">
        <f t="shared" si="54"/>
        <v>240040.23184852317</v>
      </c>
      <c r="F107" s="9">
        <f t="shared" si="55"/>
        <v>193122.17976022951</v>
      </c>
      <c r="G107" s="9">
        <f t="shared" si="56"/>
        <v>46918.052088293654</v>
      </c>
      <c r="H107" s="9">
        <f t="shared" si="44"/>
        <v>903535.65384798241</v>
      </c>
      <c r="I107" s="9">
        <f t="shared" si="34"/>
        <v>950453.70593627612</v>
      </c>
      <c r="J107" s="9">
        <f t="shared" si="45"/>
        <v>1143575.8856965057</v>
      </c>
      <c r="L107" s="9">
        <f t="shared" si="57"/>
        <v>0</v>
      </c>
      <c r="M107" s="9">
        <f t="shared" si="58"/>
        <v>0</v>
      </c>
      <c r="N107" s="9">
        <f t="shared" si="46"/>
        <v>0</v>
      </c>
      <c r="O107" s="9">
        <f t="shared" si="59"/>
        <v>0</v>
      </c>
      <c r="P107" s="9">
        <f t="shared" si="47"/>
        <v>0</v>
      </c>
      <c r="Q107" s="9">
        <f t="shared" si="48"/>
        <v>0</v>
      </c>
      <c r="S107" s="9">
        <f t="shared" si="60"/>
        <v>0</v>
      </c>
      <c r="T107" s="9">
        <f t="shared" si="61"/>
        <v>0</v>
      </c>
      <c r="U107" s="9">
        <f t="shared" si="35"/>
        <v>0</v>
      </c>
      <c r="V107" s="9">
        <f t="shared" si="36"/>
        <v>0</v>
      </c>
      <c r="W107" s="9">
        <f t="shared" si="49"/>
        <v>0</v>
      </c>
      <c r="X107" s="9">
        <f t="shared" si="37"/>
        <v>0</v>
      </c>
      <c r="Z107" s="9">
        <f t="shared" si="62"/>
        <v>0</v>
      </c>
      <c r="AA107" s="9">
        <f t="shared" si="50"/>
        <v>0</v>
      </c>
      <c r="AB107" s="9">
        <f t="shared" si="38"/>
        <v>0</v>
      </c>
      <c r="AC107" s="9">
        <f t="shared" si="39"/>
        <v>0</v>
      </c>
      <c r="AD107" s="9">
        <f t="shared" si="51"/>
        <v>0</v>
      </c>
      <c r="AE107" s="9">
        <f t="shared" si="40"/>
        <v>0</v>
      </c>
      <c r="AG107" s="9">
        <f t="shared" si="63"/>
        <v>16880860.014779501</v>
      </c>
      <c r="AH107" s="9">
        <f t="shared" si="52"/>
        <v>105505.37509237188</v>
      </c>
      <c r="AI107" s="9">
        <f t="shared" si="41"/>
        <v>46918.052088293654</v>
      </c>
      <c r="AJ107" s="9">
        <f t="shared" si="42"/>
        <v>903535.65384798241</v>
      </c>
      <c r="AK107" s="9">
        <f t="shared" si="53"/>
        <v>950453.70593627612</v>
      </c>
      <c r="AL107" s="9">
        <f t="shared" si="64"/>
        <v>1055959.081028648</v>
      </c>
    </row>
    <row r="108" spans="1:38">
      <c r="A108" s="8">
        <v>100</v>
      </c>
      <c r="B108" s="9">
        <f t="shared" si="65"/>
        <v>29949095.055700451</v>
      </c>
      <c r="C108" s="10">
        <f t="shared" si="43"/>
        <v>0.3</v>
      </c>
      <c r="D108" s="11">
        <f t="shared" si="33"/>
        <v>2.9285530376777613E-2</v>
      </c>
      <c r="E108" s="9">
        <f t="shared" si="54"/>
        <v>233010.52634707451</v>
      </c>
      <c r="F108" s="9">
        <f t="shared" si="55"/>
        <v>187181.8440981278</v>
      </c>
      <c r="G108" s="9">
        <f t="shared" si="56"/>
        <v>45828.682248946716</v>
      </c>
      <c r="H108" s="9">
        <f t="shared" si="44"/>
        <v>875733.01574458659</v>
      </c>
      <c r="I108" s="9">
        <f t="shared" si="34"/>
        <v>921561.69799353334</v>
      </c>
      <c r="J108" s="9">
        <f t="shared" si="45"/>
        <v>1108743.5420916611</v>
      </c>
      <c r="L108" s="9">
        <f t="shared" si="57"/>
        <v>0</v>
      </c>
      <c r="M108" s="9">
        <f t="shared" si="58"/>
        <v>0</v>
      </c>
      <c r="N108" s="9">
        <f t="shared" si="46"/>
        <v>0</v>
      </c>
      <c r="O108" s="9">
        <f t="shared" si="59"/>
        <v>0</v>
      </c>
      <c r="P108" s="9">
        <f t="shared" si="47"/>
        <v>0</v>
      </c>
      <c r="Q108" s="9">
        <f t="shared" si="48"/>
        <v>0</v>
      </c>
      <c r="S108" s="9">
        <f t="shared" si="60"/>
        <v>0</v>
      </c>
      <c r="T108" s="9">
        <f t="shared" si="61"/>
        <v>0</v>
      </c>
      <c r="U108" s="9">
        <f t="shared" si="35"/>
        <v>0</v>
      </c>
      <c r="V108" s="9">
        <f t="shared" si="36"/>
        <v>0</v>
      </c>
      <c r="W108" s="9">
        <f t="shared" si="49"/>
        <v>0</v>
      </c>
      <c r="X108" s="9">
        <f t="shared" si="37"/>
        <v>0</v>
      </c>
      <c r="Z108" s="9">
        <f t="shared" si="62"/>
        <v>0</v>
      </c>
      <c r="AA108" s="9">
        <f t="shared" si="50"/>
        <v>0</v>
      </c>
      <c r="AB108" s="9">
        <f t="shared" si="38"/>
        <v>0</v>
      </c>
      <c r="AC108" s="9">
        <f t="shared" si="39"/>
        <v>0</v>
      </c>
      <c r="AD108" s="9">
        <f t="shared" si="51"/>
        <v>0</v>
      </c>
      <c r="AE108" s="9">
        <f t="shared" si="40"/>
        <v>0</v>
      </c>
      <c r="AG108" s="9">
        <f t="shared" si="63"/>
        <v>15930406.308843225</v>
      </c>
      <c r="AH108" s="9">
        <f t="shared" si="52"/>
        <v>99565.039430270146</v>
      </c>
      <c r="AI108" s="9">
        <f t="shared" si="41"/>
        <v>45828.682248946716</v>
      </c>
      <c r="AJ108" s="9">
        <f t="shared" si="42"/>
        <v>875733.01574458659</v>
      </c>
      <c r="AK108" s="9">
        <f t="shared" si="53"/>
        <v>921561.69799353334</v>
      </c>
      <c r="AL108" s="9">
        <f t="shared" si="64"/>
        <v>1021126.7374238034</v>
      </c>
    </row>
    <row r="109" spans="1:38">
      <c r="A109" s="8">
        <v>101</v>
      </c>
      <c r="B109" s="9">
        <f t="shared" si="65"/>
        <v>29027533.357706919</v>
      </c>
      <c r="C109" s="10">
        <f t="shared" si="43"/>
        <v>0.3</v>
      </c>
      <c r="D109" s="11">
        <f t="shared" si="33"/>
        <v>2.9285530376777613E-2</v>
      </c>
      <c r="E109" s="9">
        <f t="shared" si="54"/>
        <v>226186.68949962838</v>
      </c>
      <c r="F109" s="9">
        <f t="shared" si="55"/>
        <v>181422.08348566823</v>
      </c>
      <c r="G109" s="9">
        <f t="shared" si="56"/>
        <v>44764.606013960147</v>
      </c>
      <c r="H109" s="9">
        <f t="shared" si="44"/>
        <v>848775.75468082516</v>
      </c>
      <c r="I109" s="9">
        <f t="shared" si="34"/>
        <v>893540.36069478537</v>
      </c>
      <c r="J109" s="9">
        <f t="shared" si="45"/>
        <v>1074962.4441804537</v>
      </c>
      <c r="L109" s="9">
        <f t="shared" si="57"/>
        <v>0</v>
      </c>
      <c r="M109" s="9">
        <f t="shared" si="58"/>
        <v>0</v>
      </c>
      <c r="N109" s="9">
        <f t="shared" si="46"/>
        <v>0</v>
      </c>
      <c r="O109" s="9">
        <f t="shared" si="59"/>
        <v>0</v>
      </c>
      <c r="P109" s="9">
        <f t="shared" si="47"/>
        <v>0</v>
      </c>
      <c r="Q109" s="9">
        <f t="shared" si="48"/>
        <v>0</v>
      </c>
      <c r="S109" s="9">
        <f t="shared" si="60"/>
        <v>0</v>
      </c>
      <c r="T109" s="9">
        <f t="shared" si="61"/>
        <v>0</v>
      </c>
      <c r="U109" s="9">
        <f t="shared" si="35"/>
        <v>0</v>
      </c>
      <c r="V109" s="9">
        <f t="shared" si="36"/>
        <v>0</v>
      </c>
      <c r="W109" s="9">
        <f t="shared" si="49"/>
        <v>0</v>
      </c>
      <c r="X109" s="9">
        <f t="shared" si="37"/>
        <v>0</v>
      </c>
      <c r="Z109" s="9">
        <f t="shared" si="62"/>
        <v>0</v>
      </c>
      <c r="AA109" s="9">
        <f t="shared" si="50"/>
        <v>0</v>
      </c>
      <c r="AB109" s="9">
        <f t="shared" si="38"/>
        <v>0</v>
      </c>
      <c r="AC109" s="9">
        <f t="shared" si="39"/>
        <v>0</v>
      </c>
      <c r="AD109" s="9">
        <f t="shared" si="51"/>
        <v>0</v>
      </c>
      <c r="AE109" s="9">
        <f t="shared" si="40"/>
        <v>0</v>
      </c>
      <c r="AG109" s="9">
        <f t="shared" si="63"/>
        <v>15008844.610849692</v>
      </c>
      <c r="AH109" s="9">
        <f t="shared" si="52"/>
        <v>93805.278817810569</v>
      </c>
      <c r="AI109" s="9">
        <f t="shared" si="41"/>
        <v>44764.606013960147</v>
      </c>
      <c r="AJ109" s="9">
        <f t="shared" si="42"/>
        <v>848775.75468082516</v>
      </c>
      <c r="AK109" s="9">
        <f t="shared" si="53"/>
        <v>893540.36069478537</v>
      </c>
      <c r="AL109" s="9">
        <f t="shared" si="64"/>
        <v>987345.63951259595</v>
      </c>
    </row>
    <row r="110" spans="1:38">
      <c r="A110" s="8">
        <v>102</v>
      </c>
      <c r="B110" s="9">
        <f t="shared" si="65"/>
        <v>28133992.997012135</v>
      </c>
      <c r="C110" s="10">
        <f t="shared" si="43"/>
        <v>0.3</v>
      </c>
      <c r="D110" s="11">
        <f t="shared" si="33"/>
        <v>2.9285530376777613E-2</v>
      </c>
      <c r="E110" s="9">
        <f t="shared" si="54"/>
        <v>219562.69233346422</v>
      </c>
      <c r="F110" s="9">
        <f t="shared" si="55"/>
        <v>175837.45623132584</v>
      </c>
      <c r="G110" s="9">
        <f t="shared" si="56"/>
        <v>43725.236102138384</v>
      </c>
      <c r="H110" s="9">
        <f t="shared" si="44"/>
        <v>822638.3898039466</v>
      </c>
      <c r="I110" s="9">
        <f t="shared" si="34"/>
        <v>866363.62590608501</v>
      </c>
      <c r="J110" s="9">
        <f t="shared" si="45"/>
        <v>1042201.0821374108</v>
      </c>
      <c r="L110" s="9">
        <f t="shared" si="57"/>
        <v>0</v>
      </c>
      <c r="M110" s="9">
        <f t="shared" si="58"/>
        <v>0</v>
      </c>
      <c r="N110" s="9">
        <f t="shared" si="46"/>
        <v>0</v>
      </c>
      <c r="O110" s="9">
        <f t="shared" si="59"/>
        <v>0</v>
      </c>
      <c r="P110" s="9">
        <f t="shared" si="47"/>
        <v>0</v>
      </c>
      <c r="Q110" s="9">
        <f t="shared" si="48"/>
        <v>0</v>
      </c>
      <c r="S110" s="9">
        <f t="shared" si="60"/>
        <v>0</v>
      </c>
      <c r="T110" s="9">
        <f t="shared" si="61"/>
        <v>0</v>
      </c>
      <c r="U110" s="9">
        <f t="shared" si="35"/>
        <v>0</v>
      </c>
      <c r="V110" s="9">
        <f t="shared" si="36"/>
        <v>0</v>
      </c>
      <c r="W110" s="9">
        <f t="shared" si="49"/>
        <v>0</v>
      </c>
      <c r="X110" s="9">
        <f t="shared" si="37"/>
        <v>0</v>
      </c>
      <c r="Z110" s="9">
        <f t="shared" si="62"/>
        <v>0</v>
      </c>
      <c r="AA110" s="9">
        <f t="shared" si="50"/>
        <v>0</v>
      </c>
      <c r="AB110" s="9">
        <f t="shared" si="38"/>
        <v>0</v>
      </c>
      <c r="AC110" s="9">
        <f t="shared" si="39"/>
        <v>0</v>
      </c>
      <c r="AD110" s="9">
        <f t="shared" si="51"/>
        <v>0</v>
      </c>
      <c r="AE110" s="9">
        <f t="shared" si="40"/>
        <v>0</v>
      </c>
      <c r="AG110" s="9">
        <f t="shared" si="63"/>
        <v>14115304.250154907</v>
      </c>
      <c r="AH110" s="9">
        <f t="shared" si="52"/>
        <v>88220.651563468156</v>
      </c>
      <c r="AI110" s="9">
        <f t="shared" si="41"/>
        <v>43725.236102138384</v>
      </c>
      <c r="AJ110" s="9">
        <f t="shared" si="42"/>
        <v>822638.3898039466</v>
      </c>
      <c r="AK110" s="9">
        <f t="shared" si="53"/>
        <v>866363.62590608501</v>
      </c>
      <c r="AL110" s="9">
        <f t="shared" si="64"/>
        <v>954584.27746955317</v>
      </c>
    </row>
    <row r="111" spans="1:38">
      <c r="A111" s="8">
        <v>103</v>
      </c>
      <c r="B111" s="9">
        <f t="shared" si="65"/>
        <v>27267629.371106051</v>
      </c>
      <c r="C111" s="10">
        <f t="shared" si="43"/>
        <v>0.3</v>
      </c>
      <c r="D111" s="11">
        <f t="shared" si="33"/>
        <v>2.9285530376777613E-2</v>
      </c>
      <c r="E111" s="9">
        <f t="shared" si="54"/>
        <v>213132.68243752545</v>
      </c>
      <c r="F111" s="9">
        <f t="shared" si="55"/>
        <v>170422.68356941279</v>
      </c>
      <c r="G111" s="9">
        <f t="shared" si="56"/>
        <v>42709.998868112656</v>
      </c>
      <c r="H111" s="9">
        <f t="shared" si="44"/>
        <v>797296.20328099548</v>
      </c>
      <c r="I111" s="9">
        <f t="shared" si="34"/>
        <v>840006.20214910817</v>
      </c>
      <c r="J111" s="9">
        <f t="shared" si="45"/>
        <v>1010428.885718521</v>
      </c>
      <c r="L111" s="9">
        <f t="shared" si="57"/>
        <v>0</v>
      </c>
      <c r="M111" s="9">
        <f t="shared" si="58"/>
        <v>0</v>
      </c>
      <c r="N111" s="9">
        <f t="shared" si="46"/>
        <v>0</v>
      </c>
      <c r="O111" s="9">
        <f t="shared" si="59"/>
        <v>0</v>
      </c>
      <c r="P111" s="9">
        <f t="shared" si="47"/>
        <v>0</v>
      </c>
      <c r="Q111" s="9">
        <f t="shared" si="48"/>
        <v>0</v>
      </c>
      <c r="S111" s="9">
        <f t="shared" si="60"/>
        <v>0</v>
      </c>
      <c r="T111" s="9">
        <f t="shared" si="61"/>
        <v>0</v>
      </c>
      <c r="U111" s="9">
        <f t="shared" si="35"/>
        <v>0</v>
      </c>
      <c r="V111" s="9">
        <f t="shared" si="36"/>
        <v>0</v>
      </c>
      <c r="W111" s="9">
        <f t="shared" si="49"/>
        <v>0</v>
      </c>
      <c r="X111" s="9">
        <f t="shared" si="37"/>
        <v>0</v>
      </c>
      <c r="Z111" s="9">
        <f t="shared" si="62"/>
        <v>0</v>
      </c>
      <c r="AA111" s="9">
        <f t="shared" si="50"/>
        <v>0</v>
      </c>
      <c r="AB111" s="9">
        <f t="shared" si="38"/>
        <v>0</v>
      </c>
      <c r="AC111" s="9">
        <f t="shared" si="39"/>
        <v>0</v>
      </c>
      <c r="AD111" s="9">
        <f t="shared" si="51"/>
        <v>0</v>
      </c>
      <c r="AE111" s="9">
        <f t="shared" si="40"/>
        <v>0</v>
      </c>
      <c r="AG111" s="9">
        <f t="shared" si="63"/>
        <v>13248940.624248821</v>
      </c>
      <c r="AH111" s="9">
        <f t="shared" si="52"/>
        <v>82805.87890155513</v>
      </c>
      <c r="AI111" s="9">
        <f t="shared" si="41"/>
        <v>42709.998868112656</v>
      </c>
      <c r="AJ111" s="9">
        <f t="shared" si="42"/>
        <v>797296.20328099548</v>
      </c>
      <c r="AK111" s="9">
        <f t="shared" si="53"/>
        <v>840006.20214910817</v>
      </c>
      <c r="AL111" s="9">
        <f t="shared" si="64"/>
        <v>922812.08105066326</v>
      </c>
    </row>
    <row r="112" spans="1:38">
      <c r="A112" s="8">
        <v>104</v>
      </c>
      <c r="B112" s="9">
        <f t="shared" si="65"/>
        <v>26427623.168956943</v>
      </c>
      <c r="C112" s="10">
        <f t="shared" si="43"/>
        <v>0.3</v>
      </c>
      <c r="D112" s="11">
        <f t="shared" si="33"/>
        <v>2.9285530376777613E-2</v>
      </c>
      <c r="E112" s="9">
        <f t="shared" si="54"/>
        <v>206890.97879171724</v>
      </c>
      <c r="F112" s="9">
        <f t="shared" si="55"/>
        <v>165172.64480598088</v>
      </c>
      <c r="G112" s="9">
        <f t="shared" si="56"/>
        <v>41718.333985736361</v>
      </c>
      <c r="H112" s="9">
        <f t="shared" si="44"/>
        <v>772725.21756331262</v>
      </c>
      <c r="I112" s="9">
        <f t="shared" si="34"/>
        <v>814443.55154904898</v>
      </c>
      <c r="J112" s="9">
        <f t="shared" si="45"/>
        <v>979616.19635502982</v>
      </c>
      <c r="L112" s="9">
        <f t="shared" si="57"/>
        <v>0</v>
      </c>
      <c r="M112" s="9">
        <f t="shared" si="58"/>
        <v>0</v>
      </c>
      <c r="N112" s="9">
        <f t="shared" si="46"/>
        <v>0</v>
      </c>
      <c r="O112" s="9">
        <f t="shared" si="59"/>
        <v>0</v>
      </c>
      <c r="P112" s="9">
        <f t="shared" si="47"/>
        <v>0</v>
      </c>
      <c r="Q112" s="9">
        <f t="shared" si="48"/>
        <v>0</v>
      </c>
      <c r="S112" s="9">
        <f t="shared" si="60"/>
        <v>0</v>
      </c>
      <c r="T112" s="9">
        <f t="shared" si="61"/>
        <v>0</v>
      </c>
      <c r="U112" s="9">
        <f t="shared" si="35"/>
        <v>0</v>
      </c>
      <c r="V112" s="9">
        <f t="shared" si="36"/>
        <v>0</v>
      </c>
      <c r="W112" s="9">
        <f t="shared" si="49"/>
        <v>0</v>
      </c>
      <c r="X112" s="9">
        <f t="shared" si="37"/>
        <v>0</v>
      </c>
      <c r="Z112" s="9">
        <f t="shared" si="62"/>
        <v>0</v>
      </c>
      <c r="AA112" s="9">
        <f t="shared" si="50"/>
        <v>0</v>
      </c>
      <c r="AB112" s="9">
        <f t="shared" si="38"/>
        <v>0</v>
      </c>
      <c r="AC112" s="9">
        <f t="shared" si="39"/>
        <v>0</v>
      </c>
      <c r="AD112" s="9">
        <f t="shared" si="51"/>
        <v>0</v>
      </c>
      <c r="AE112" s="9">
        <f t="shared" si="40"/>
        <v>0</v>
      </c>
      <c r="AG112" s="9">
        <f t="shared" si="63"/>
        <v>12408934.422099713</v>
      </c>
      <c r="AH112" s="9">
        <f t="shared" si="52"/>
        <v>77555.840138123196</v>
      </c>
      <c r="AI112" s="9">
        <f t="shared" si="41"/>
        <v>41718.333985736361</v>
      </c>
      <c r="AJ112" s="9">
        <f t="shared" si="42"/>
        <v>772725.21756331262</v>
      </c>
      <c r="AK112" s="9">
        <f t="shared" si="53"/>
        <v>814443.55154904898</v>
      </c>
      <c r="AL112" s="9">
        <f t="shared" si="64"/>
        <v>891999.39168717223</v>
      </c>
    </row>
    <row r="113" spans="1:38">
      <c r="A113" s="8">
        <v>105</v>
      </c>
      <c r="B113" s="9">
        <f t="shared" si="65"/>
        <v>25613179.617407896</v>
      </c>
      <c r="C113" s="10">
        <f t="shared" si="43"/>
        <v>0.3</v>
      </c>
      <c r="D113" s="11">
        <f t="shared" ref="D113:D176" si="66">1-(1-C113)^(1/12)</f>
        <v>2.9285530376777613E-2</v>
      </c>
      <c r="E113" s="9">
        <f t="shared" si="54"/>
        <v>200832.06674763115</v>
      </c>
      <c r="F113" s="9">
        <f t="shared" si="55"/>
        <v>160082.37260879934</v>
      </c>
      <c r="G113" s="9">
        <f t="shared" si="56"/>
        <v>40749.694138831808</v>
      </c>
      <c r="H113" s="9">
        <f t="shared" si="44"/>
        <v>748902.17332591291</v>
      </c>
      <c r="I113" s="9">
        <f t="shared" si="34"/>
        <v>789651.86746474472</v>
      </c>
      <c r="J113" s="9">
        <f t="shared" si="45"/>
        <v>949734.24007354409</v>
      </c>
      <c r="L113" s="9">
        <f t="shared" si="57"/>
        <v>0</v>
      </c>
      <c r="M113" s="9">
        <f t="shared" si="58"/>
        <v>0</v>
      </c>
      <c r="N113" s="9">
        <f t="shared" si="46"/>
        <v>0</v>
      </c>
      <c r="O113" s="9">
        <f t="shared" si="59"/>
        <v>0</v>
      </c>
      <c r="P113" s="9">
        <f t="shared" si="47"/>
        <v>0</v>
      </c>
      <c r="Q113" s="9">
        <f t="shared" si="48"/>
        <v>0</v>
      </c>
      <c r="S113" s="9">
        <f t="shared" si="60"/>
        <v>0</v>
      </c>
      <c r="T113" s="9">
        <f t="shared" si="61"/>
        <v>0</v>
      </c>
      <c r="U113" s="9">
        <f t="shared" si="35"/>
        <v>0</v>
      </c>
      <c r="V113" s="9">
        <f t="shared" si="36"/>
        <v>0</v>
      </c>
      <c r="W113" s="9">
        <f t="shared" si="49"/>
        <v>0</v>
      </c>
      <c r="X113" s="9">
        <f t="shared" si="37"/>
        <v>0</v>
      </c>
      <c r="Z113" s="9">
        <f t="shared" si="62"/>
        <v>0</v>
      </c>
      <c r="AA113" s="9">
        <f t="shared" si="50"/>
        <v>0</v>
      </c>
      <c r="AB113" s="9">
        <f t="shared" si="38"/>
        <v>0</v>
      </c>
      <c r="AC113" s="9">
        <f t="shared" si="39"/>
        <v>0</v>
      </c>
      <c r="AD113" s="9">
        <f t="shared" si="51"/>
        <v>0</v>
      </c>
      <c r="AE113" s="9">
        <f t="shared" si="40"/>
        <v>0</v>
      </c>
      <c r="AG113" s="9">
        <f t="shared" si="63"/>
        <v>11594490.870550664</v>
      </c>
      <c r="AH113" s="9">
        <f t="shared" si="52"/>
        <v>72465.567940941648</v>
      </c>
      <c r="AI113" s="9">
        <f t="shared" si="41"/>
        <v>40749.694138831808</v>
      </c>
      <c r="AJ113" s="9">
        <f t="shared" si="42"/>
        <v>748902.17332591291</v>
      </c>
      <c r="AK113" s="9">
        <f t="shared" si="53"/>
        <v>789651.86746474472</v>
      </c>
      <c r="AL113" s="9">
        <f t="shared" si="64"/>
        <v>862117.43540568638</v>
      </c>
    </row>
    <row r="114" spans="1:38">
      <c r="A114" s="8">
        <v>106</v>
      </c>
      <c r="B114" s="9">
        <f t="shared" si="65"/>
        <v>24823527.749943152</v>
      </c>
      <c r="C114" s="10">
        <f t="shared" si="43"/>
        <v>0.3</v>
      </c>
      <c r="D114" s="11">
        <f t="shared" si="66"/>
        <v>2.9285530376777613E-2</v>
      </c>
      <c r="E114" s="9">
        <f t="shared" si="54"/>
        <v>194950.59315626242</v>
      </c>
      <c r="F114" s="9">
        <f t="shared" si="55"/>
        <v>155147.04843714469</v>
      </c>
      <c r="G114" s="9">
        <f t="shared" si="56"/>
        <v>39803.544719117723</v>
      </c>
      <c r="H114" s="9">
        <f t="shared" si="44"/>
        <v>725804.50806176709</v>
      </c>
      <c r="I114" s="9">
        <f t="shared" si="34"/>
        <v>765608.05278088478</v>
      </c>
      <c r="J114" s="9">
        <f t="shared" si="45"/>
        <v>920755.10121802951</v>
      </c>
      <c r="L114" s="9">
        <f t="shared" si="57"/>
        <v>0</v>
      </c>
      <c r="M114" s="9">
        <f t="shared" si="58"/>
        <v>0</v>
      </c>
      <c r="N114" s="9">
        <f t="shared" si="46"/>
        <v>0</v>
      </c>
      <c r="O114" s="9">
        <f t="shared" si="59"/>
        <v>0</v>
      </c>
      <c r="P114" s="9">
        <f t="shared" si="47"/>
        <v>0</v>
      </c>
      <c r="Q114" s="9">
        <f t="shared" si="48"/>
        <v>0</v>
      </c>
      <c r="S114" s="9">
        <f t="shared" si="60"/>
        <v>0</v>
      </c>
      <c r="T114" s="9">
        <f t="shared" si="61"/>
        <v>0</v>
      </c>
      <c r="U114" s="9">
        <f t="shared" si="35"/>
        <v>0</v>
      </c>
      <c r="V114" s="9">
        <f t="shared" si="36"/>
        <v>0</v>
      </c>
      <c r="W114" s="9">
        <f t="shared" si="49"/>
        <v>0</v>
      </c>
      <c r="X114" s="9">
        <f t="shared" si="37"/>
        <v>0</v>
      </c>
      <c r="Z114" s="9">
        <f t="shared" si="62"/>
        <v>0</v>
      </c>
      <c r="AA114" s="9">
        <f t="shared" si="50"/>
        <v>0</v>
      </c>
      <c r="AB114" s="9">
        <f t="shared" si="38"/>
        <v>0</v>
      </c>
      <c r="AC114" s="9">
        <f t="shared" si="39"/>
        <v>0</v>
      </c>
      <c r="AD114" s="9">
        <f t="shared" si="51"/>
        <v>0</v>
      </c>
      <c r="AE114" s="9">
        <f t="shared" si="40"/>
        <v>0</v>
      </c>
      <c r="AG114" s="9">
        <f t="shared" si="63"/>
        <v>10804839.003085919</v>
      </c>
      <c r="AH114" s="9">
        <f t="shared" si="52"/>
        <v>67530.243769286986</v>
      </c>
      <c r="AI114" s="9">
        <f t="shared" si="41"/>
        <v>39803.544719117723</v>
      </c>
      <c r="AJ114" s="9">
        <f t="shared" si="42"/>
        <v>725804.50806176709</v>
      </c>
      <c r="AK114" s="9">
        <f t="shared" si="53"/>
        <v>765608.05278088478</v>
      </c>
      <c r="AL114" s="9">
        <f t="shared" si="64"/>
        <v>833138.2965501718</v>
      </c>
    </row>
    <row r="115" spans="1:38">
      <c r="A115" s="8">
        <v>107</v>
      </c>
      <c r="B115" s="9">
        <f t="shared" si="65"/>
        <v>24057919.697162267</v>
      </c>
      <c r="C115" s="10">
        <f t="shared" si="43"/>
        <v>0.3</v>
      </c>
      <c r="D115" s="11">
        <f t="shared" si="66"/>
        <v>2.9285530376777613E-2</v>
      </c>
      <c r="E115" s="9">
        <f t="shared" si="54"/>
        <v>189241.36163841383</v>
      </c>
      <c r="F115" s="9">
        <f t="shared" si="55"/>
        <v>150361.99810726417</v>
      </c>
      <c r="G115" s="9">
        <f t="shared" si="56"/>
        <v>38879.363531149662</v>
      </c>
      <c r="H115" s="9">
        <f t="shared" si="44"/>
        <v>703410.33531160082</v>
      </c>
      <c r="I115" s="9">
        <f t="shared" si="34"/>
        <v>742289.69884275051</v>
      </c>
      <c r="J115" s="9">
        <f t="shared" si="45"/>
        <v>892651.69695001468</v>
      </c>
      <c r="L115" s="9">
        <f t="shared" si="57"/>
        <v>0</v>
      </c>
      <c r="M115" s="9">
        <f t="shared" si="58"/>
        <v>0</v>
      </c>
      <c r="N115" s="9">
        <f t="shared" si="46"/>
        <v>0</v>
      </c>
      <c r="O115" s="9">
        <f t="shared" si="59"/>
        <v>0</v>
      </c>
      <c r="P115" s="9">
        <f t="shared" si="47"/>
        <v>0</v>
      </c>
      <c r="Q115" s="9">
        <f t="shared" si="48"/>
        <v>0</v>
      </c>
      <c r="S115" s="9">
        <f t="shared" si="60"/>
        <v>0</v>
      </c>
      <c r="T115" s="9">
        <f t="shared" si="61"/>
        <v>0</v>
      </c>
      <c r="U115" s="9">
        <f t="shared" si="35"/>
        <v>0</v>
      </c>
      <c r="V115" s="9">
        <f t="shared" si="36"/>
        <v>0</v>
      </c>
      <c r="W115" s="9">
        <f t="shared" si="49"/>
        <v>0</v>
      </c>
      <c r="X115" s="9">
        <f t="shared" si="37"/>
        <v>0</v>
      </c>
      <c r="Z115" s="9">
        <f t="shared" si="62"/>
        <v>0</v>
      </c>
      <c r="AA115" s="9">
        <f t="shared" si="50"/>
        <v>0</v>
      </c>
      <c r="AB115" s="9">
        <f t="shared" si="38"/>
        <v>0</v>
      </c>
      <c r="AC115" s="9">
        <f t="shared" si="39"/>
        <v>0</v>
      </c>
      <c r="AD115" s="9">
        <f t="shared" si="51"/>
        <v>0</v>
      </c>
      <c r="AE115" s="9">
        <f t="shared" si="40"/>
        <v>0</v>
      </c>
      <c r="AG115" s="9">
        <f t="shared" si="63"/>
        <v>10039230.950305033</v>
      </c>
      <c r="AH115" s="9">
        <f t="shared" si="52"/>
        <v>62745.193439406452</v>
      </c>
      <c r="AI115" s="9">
        <f t="shared" si="41"/>
        <v>38879.363531149662</v>
      </c>
      <c r="AJ115" s="9">
        <f t="shared" si="42"/>
        <v>703410.33531160082</v>
      </c>
      <c r="AK115" s="9">
        <f t="shared" si="53"/>
        <v>742289.69884275051</v>
      </c>
      <c r="AL115" s="9">
        <f t="shared" si="64"/>
        <v>805034.89228215697</v>
      </c>
    </row>
    <row r="116" spans="1:38">
      <c r="A116" s="8">
        <v>108</v>
      </c>
      <c r="B116" s="9">
        <f t="shared" si="65"/>
        <v>23315629.998319518</v>
      </c>
      <c r="C116" s="10">
        <f t="shared" si="43"/>
        <v>0.3</v>
      </c>
      <c r="D116" s="11">
        <f t="shared" si="66"/>
        <v>2.9285530376777613E-2</v>
      </c>
      <c r="E116" s="9">
        <f t="shared" si="54"/>
        <v>183699.32799360936</v>
      </c>
      <c r="F116" s="9">
        <f t="shared" si="55"/>
        <v>145722.68748949698</v>
      </c>
      <c r="G116" s="9">
        <f t="shared" si="56"/>
        <v>37976.64050411238</v>
      </c>
      <c r="H116" s="9">
        <f t="shared" si="44"/>
        <v>681698.42451040249</v>
      </c>
      <c r="I116" s="9">
        <f t="shared" si="34"/>
        <v>719675.06501451484</v>
      </c>
      <c r="J116" s="9">
        <f t="shared" si="45"/>
        <v>865397.75250401185</v>
      </c>
      <c r="L116" s="9">
        <f t="shared" si="57"/>
        <v>0</v>
      </c>
      <c r="M116" s="9">
        <f t="shared" si="58"/>
        <v>0</v>
      </c>
      <c r="N116" s="9">
        <f t="shared" si="46"/>
        <v>0</v>
      </c>
      <c r="O116" s="9">
        <f t="shared" si="59"/>
        <v>0</v>
      </c>
      <c r="P116" s="9">
        <f t="shared" si="47"/>
        <v>0</v>
      </c>
      <c r="Q116" s="9">
        <f t="shared" si="48"/>
        <v>0</v>
      </c>
      <c r="S116" s="9">
        <f t="shared" si="60"/>
        <v>0</v>
      </c>
      <c r="T116" s="9">
        <f t="shared" si="61"/>
        <v>0</v>
      </c>
      <c r="U116" s="9">
        <f t="shared" si="35"/>
        <v>0</v>
      </c>
      <c r="V116" s="9">
        <f t="shared" si="36"/>
        <v>0</v>
      </c>
      <c r="W116" s="9">
        <f t="shared" si="49"/>
        <v>0</v>
      </c>
      <c r="X116" s="9">
        <f t="shared" si="37"/>
        <v>0</v>
      </c>
      <c r="Z116" s="9">
        <f t="shared" si="62"/>
        <v>0</v>
      </c>
      <c r="AA116" s="9">
        <f t="shared" si="50"/>
        <v>0</v>
      </c>
      <c r="AB116" s="9">
        <f t="shared" si="38"/>
        <v>0</v>
      </c>
      <c r="AC116" s="9">
        <f t="shared" si="39"/>
        <v>0</v>
      </c>
      <c r="AD116" s="9">
        <f t="shared" si="51"/>
        <v>0</v>
      </c>
      <c r="AE116" s="9">
        <f t="shared" si="40"/>
        <v>0</v>
      </c>
      <c r="AG116" s="9">
        <f t="shared" si="63"/>
        <v>9296941.2514622826</v>
      </c>
      <c r="AH116" s="9">
        <f t="shared" si="52"/>
        <v>58105.882821639265</v>
      </c>
      <c r="AI116" s="9">
        <f t="shared" si="41"/>
        <v>37976.64050411238</v>
      </c>
      <c r="AJ116" s="9">
        <f t="shared" si="42"/>
        <v>681698.42451040249</v>
      </c>
      <c r="AK116" s="9">
        <f t="shared" si="53"/>
        <v>719675.06501451484</v>
      </c>
      <c r="AL116" s="9">
        <f t="shared" si="64"/>
        <v>777780.94783615414</v>
      </c>
    </row>
    <row r="117" spans="1:38">
      <c r="A117" s="8">
        <v>109</v>
      </c>
      <c r="B117" s="9">
        <f t="shared" si="65"/>
        <v>22595954.933305003</v>
      </c>
      <c r="C117" s="10">
        <f t="shared" si="43"/>
        <v>0.3</v>
      </c>
      <c r="D117" s="11">
        <f t="shared" si="66"/>
        <v>2.9285530376777613E-2</v>
      </c>
      <c r="E117" s="9">
        <f t="shared" si="54"/>
        <v>178319.59574345886</v>
      </c>
      <c r="F117" s="9">
        <f t="shared" si="55"/>
        <v>141224.71833315626</v>
      </c>
      <c r="G117" s="9">
        <f t="shared" si="56"/>
        <v>37094.877410302608</v>
      </c>
      <c r="H117" s="9">
        <f t="shared" si="44"/>
        <v>660648.18143237929</v>
      </c>
      <c r="I117" s="9">
        <f t="shared" si="34"/>
        <v>697743.05884268193</v>
      </c>
      <c r="J117" s="9">
        <f t="shared" si="45"/>
        <v>838967.77717583813</v>
      </c>
      <c r="L117" s="9">
        <f t="shared" si="57"/>
        <v>0</v>
      </c>
      <c r="M117" s="9">
        <f t="shared" si="58"/>
        <v>0</v>
      </c>
      <c r="N117" s="9">
        <f t="shared" si="46"/>
        <v>0</v>
      </c>
      <c r="O117" s="9">
        <f t="shared" si="59"/>
        <v>0</v>
      </c>
      <c r="P117" s="9">
        <f t="shared" si="47"/>
        <v>0</v>
      </c>
      <c r="Q117" s="9">
        <f t="shared" si="48"/>
        <v>0</v>
      </c>
      <c r="S117" s="9">
        <f t="shared" si="60"/>
        <v>0</v>
      </c>
      <c r="T117" s="9">
        <f t="shared" si="61"/>
        <v>0</v>
      </c>
      <c r="U117" s="9">
        <f t="shared" si="35"/>
        <v>0</v>
      </c>
      <c r="V117" s="9">
        <f t="shared" si="36"/>
        <v>0</v>
      </c>
      <c r="W117" s="9">
        <f t="shared" si="49"/>
        <v>0</v>
      </c>
      <c r="X117" s="9">
        <f t="shared" si="37"/>
        <v>0</v>
      </c>
      <c r="Z117" s="9">
        <f t="shared" si="62"/>
        <v>0</v>
      </c>
      <c r="AA117" s="9">
        <f t="shared" si="50"/>
        <v>0</v>
      </c>
      <c r="AB117" s="9">
        <f t="shared" si="38"/>
        <v>0</v>
      </c>
      <c r="AC117" s="9">
        <f t="shared" si="39"/>
        <v>0</v>
      </c>
      <c r="AD117" s="9">
        <f t="shared" si="51"/>
        <v>0</v>
      </c>
      <c r="AE117" s="9">
        <f t="shared" si="40"/>
        <v>0</v>
      </c>
      <c r="AG117" s="9">
        <f t="shared" si="63"/>
        <v>8577266.1864477675</v>
      </c>
      <c r="AH117" s="9">
        <f t="shared" si="52"/>
        <v>53607.91366529854</v>
      </c>
      <c r="AI117" s="9">
        <f t="shared" si="41"/>
        <v>37094.877410302608</v>
      </c>
      <c r="AJ117" s="9">
        <f t="shared" si="42"/>
        <v>660648.18143237929</v>
      </c>
      <c r="AK117" s="9">
        <f t="shared" si="53"/>
        <v>697743.05884268193</v>
      </c>
      <c r="AL117" s="9">
        <f t="shared" si="64"/>
        <v>751350.97250798042</v>
      </c>
    </row>
    <row r="118" spans="1:38">
      <c r="A118" s="8">
        <v>110</v>
      </c>
      <c r="B118" s="9">
        <f t="shared" si="65"/>
        <v>21898211.874462321</v>
      </c>
      <c r="C118" s="10">
        <f t="shared" si="43"/>
        <v>0.3</v>
      </c>
      <c r="D118" s="11">
        <f t="shared" si="66"/>
        <v>2.9285530376777613E-2</v>
      </c>
      <c r="E118" s="9">
        <f t="shared" si="54"/>
        <v>173097.41180553907</v>
      </c>
      <c r="F118" s="9">
        <f t="shared" si="55"/>
        <v>136863.8242153895</v>
      </c>
      <c r="G118" s="9">
        <f t="shared" si="56"/>
        <v>36233.587590149575</v>
      </c>
      <c r="H118" s="9">
        <f t="shared" si="44"/>
        <v>640239.62921664759</v>
      </c>
      <c r="I118" s="9">
        <f t="shared" si="34"/>
        <v>676473.21680679719</v>
      </c>
      <c r="J118" s="9">
        <f t="shared" si="45"/>
        <v>813337.04102218663</v>
      </c>
      <c r="L118" s="9">
        <f t="shared" si="57"/>
        <v>0</v>
      </c>
      <c r="M118" s="9">
        <f t="shared" si="58"/>
        <v>0</v>
      </c>
      <c r="N118" s="9">
        <f t="shared" si="46"/>
        <v>0</v>
      </c>
      <c r="O118" s="9">
        <f t="shared" si="59"/>
        <v>0</v>
      </c>
      <c r="P118" s="9">
        <f t="shared" si="47"/>
        <v>0</v>
      </c>
      <c r="Q118" s="9">
        <f t="shared" si="48"/>
        <v>0</v>
      </c>
      <c r="S118" s="9">
        <f t="shared" si="60"/>
        <v>0</v>
      </c>
      <c r="T118" s="9">
        <f t="shared" si="61"/>
        <v>0</v>
      </c>
      <c r="U118" s="9">
        <f t="shared" si="35"/>
        <v>0</v>
      </c>
      <c r="V118" s="9">
        <f t="shared" si="36"/>
        <v>0</v>
      </c>
      <c r="W118" s="9">
        <f t="shared" si="49"/>
        <v>0</v>
      </c>
      <c r="X118" s="9">
        <f t="shared" si="37"/>
        <v>0</v>
      </c>
      <c r="Z118" s="9">
        <f t="shared" si="62"/>
        <v>0</v>
      </c>
      <c r="AA118" s="9">
        <f t="shared" si="50"/>
        <v>0</v>
      </c>
      <c r="AB118" s="9">
        <f t="shared" si="38"/>
        <v>0</v>
      </c>
      <c r="AC118" s="9">
        <f t="shared" si="39"/>
        <v>0</v>
      </c>
      <c r="AD118" s="9">
        <f t="shared" si="51"/>
        <v>0</v>
      </c>
      <c r="AE118" s="9">
        <f t="shared" si="40"/>
        <v>0</v>
      </c>
      <c r="AG118" s="9">
        <f t="shared" si="63"/>
        <v>7879523.1276050853</v>
      </c>
      <c r="AH118" s="9">
        <f t="shared" si="52"/>
        <v>49247.019547531781</v>
      </c>
      <c r="AI118" s="9">
        <f t="shared" si="41"/>
        <v>36233.587590149575</v>
      </c>
      <c r="AJ118" s="9">
        <f t="shared" si="42"/>
        <v>640239.62921664759</v>
      </c>
      <c r="AK118" s="9">
        <f t="shared" si="53"/>
        <v>676473.21680679719</v>
      </c>
      <c r="AL118" s="9">
        <f t="shared" si="64"/>
        <v>725720.23635432892</v>
      </c>
    </row>
    <row r="119" spans="1:38">
      <c r="A119" s="8">
        <v>111</v>
      </c>
      <c r="B119" s="9">
        <f t="shared" si="65"/>
        <v>21221738.657655526</v>
      </c>
      <c r="C119" s="10">
        <f t="shared" si="43"/>
        <v>0.3</v>
      </c>
      <c r="D119" s="11">
        <f t="shared" si="66"/>
        <v>2.9285530376777613E-2</v>
      </c>
      <c r="E119" s="9">
        <f t="shared" si="54"/>
        <v>168028.16229396642</v>
      </c>
      <c r="F119" s="9">
        <f t="shared" si="55"/>
        <v>132635.86661034703</v>
      </c>
      <c r="G119" s="9">
        <f t="shared" si="56"/>
        <v>35392.295683619392</v>
      </c>
      <c r="H119" s="9">
        <f t="shared" si="44"/>
        <v>620453.38995646022</v>
      </c>
      <c r="I119" s="9">
        <f t="shared" si="34"/>
        <v>655845.68564007967</v>
      </c>
      <c r="J119" s="9">
        <f t="shared" si="45"/>
        <v>788481.55225042661</v>
      </c>
      <c r="L119" s="9">
        <f t="shared" si="57"/>
        <v>0</v>
      </c>
      <c r="M119" s="9">
        <f t="shared" si="58"/>
        <v>0</v>
      </c>
      <c r="N119" s="9">
        <f t="shared" si="46"/>
        <v>0</v>
      </c>
      <c r="O119" s="9">
        <f t="shared" si="59"/>
        <v>0</v>
      </c>
      <c r="P119" s="9">
        <f t="shared" si="47"/>
        <v>0</v>
      </c>
      <c r="Q119" s="9">
        <f t="shared" si="48"/>
        <v>0</v>
      </c>
      <c r="S119" s="9">
        <f t="shared" si="60"/>
        <v>0</v>
      </c>
      <c r="T119" s="9">
        <f t="shared" si="61"/>
        <v>0</v>
      </c>
      <c r="U119" s="9">
        <f t="shared" si="35"/>
        <v>0</v>
      </c>
      <c r="V119" s="9">
        <f t="shared" si="36"/>
        <v>0</v>
      </c>
      <c r="W119" s="9">
        <f t="shared" si="49"/>
        <v>0</v>
      </c>
      <c r="X119" s="9">
        <f t="shared" si="37"/>
        <v>0</v>
      </c>
      <c r="Z119" s="9">
        <f t="shared" si="62"/>
        <v>0</v>
      </c>
      <c r="AA119" s="9">
        <f t="shared" si="50"/>
        <v>0</v>
      </c>
      <c r="AB119" s="9">
        <f t="shared" si="38"/>
        <v>0</v>
      </c>
      <c r="AC119" s="9">
        <f t="shared" si="39"/>
        <v>0</v>
      </c>
      <c r="AD119" s="9">
        <f t="shared" si="51"/>
        <v>0</v>
      </c>
      <c r="AE119" s="9">
        <f t="shared" si="40"/>
        <v>0</v>
      </c>
      <c r="AG119" s="9">
        <f t="shared" si="63"/>
        <v>7203049.910798288</v>
      </c>
      <c r="AH119" s="9">
        <f t="shared" si="52"/>
        <v>45019.061942489294</v>
      </c>
      <c r="AI119" s="9">
        <f t="shared" si="41"/>
        <v>35392.295683619392</v>
      </c>
      <c r="AJ119" s="9">
        <f t="shared" si="42"/>
        <v>620453.38995646022</v>
      </c>
      <c r="AK119" s="9">
        <f t="shared" si="53"/>
        <v>655845.68564007967</v>
      </c>
      <c r="AL119" s="9">
        <f t="shared" si="64"/>
        <v>700864.7475825689</v>
      </c>
    </row>
    <row r="120" spans="1:38">
      <c r="A120" s="8">
        <v>112</v>
      </c>
      <c r="B120" s="9">
        <f t="shared" si="65"/>
        <v>20565892.972015448</v>
      </c>
      <c r="C120" s="10">
        <f t="shared" si="43"/>
        <v>0.3</v>
      </c>
      <c r="D120" s="11">
        <f t="shared" si="66"/>
        <v>2.9285530376777613E-2</v>
      </c>
      <c r="E120" s="9">
        <f t="shared" si="54"/>
        <v>163107.36844295237</v>
      </c>
      <c r="F120" s="9">
        <f t="shared" si="55"/>
        <v>128536.83107509653</v>
      </c>
      <c r="G120" s="9">
        <f t="shared" si="56"/>
        <v>34570.537367855839</v>
      </c>
      <c r="H120" s="9">
        <f t="shared" si="44"/>
        <v>601270.66683528782</v>
      </c>
      <c r="I120" s="9">
        <f t="shared" si="34"/>
        <v>635841.20420314372</v>
      </c>
      <c r="J120" s="9">
        <f t="shared" si="45"/>
        <v>764378.03527824022</v>
      </c>
      <c r="L120" s="9">
        <f t="shared" si="57"/>
        <v>0</v>
      </c>
      <c r="M120" s="9">
        <f t="shared" si="58"/>
        <v>0</v>
      </c>
      <c r="N120" s="9">
        <f t="shared" si="46"/>
        <v>0</v>
      </c>
      <c r="O120" s="9">
        <f t="shared" si="59"/>
        <v>0</v>
      </c>
      <c r="P120" s="9">
        <f t="shared" si="47"/>
        <v>0</v>
      </c>
      <c r="Q120" s="9">
        <f t="shared" si="48"/>
        <v>0</v>
      </c>
      <c r="S120" s="9">
        <f t="shared" si="60"/>
        <v>0</v>
      </c>
      <c r="T120" s="9">
        <f t="shared" si="61"/>
        <v>0</v>
      </c>
      <c r="U120" s="9">
        <f t="shared" si="35"/>
        <v>0</v>
      </c>
      <c r="V120" s="9">
        <f t="shared" si="36"/>
        <v>0</v>
      </c>
      <c r="W120" s="9">
        <f t="shared" si="49"/>
        <v>0</v>
      </c>
      <c r="X120" s="9">
        <f t="shared" si="37"/>
        <v>0</v>
      </c>
      <c r="Z120" s="9">
        <f t="shared" si="62"/>
        <v>0</v>
      </c>
      <c r="AA120" s="9">
        <f t="shared" si="50"/>
        <v>0</v>
      </c>
      <c r="AB120" s="9">
        <f t="shared" si="38"/>
        <v>0</v>
      </c>
      <c r="AC120" s="9">
        <f t="shared" si="39"/>
        <v>0</v>
      </c>
      <c r="AD120" s="9">
        <f t="shared" si="51"/>
        <v>0</v>
      </c>
      <c r="AE120" s="9">
        <f t="shared" si="40"/>
        <v>0</v>
      </c>
      <c r="AG120" s="9">
        <f t="shared" si="63"/>
        <v>6547204.225158208</v>
      </c>
      <c r="AH120" s="9">
        <f t="shared" si="52"/>
        <v>40920.026407238794</v>
      </c>
      <c r="AI120" s="9">
        <f t="shared" si="41"/>
        <v>34570.537367855839</v>
      </c>
      <c r="AJ120" s="9">
        <f t="shared" si="42"/>
        <v>601270.66683528782</v>
      </c>
      <c r="AK120" s="9">
        <f t="shared" si="53"/>
        <v>635841.20420314372</v>
      </c>
      <c r="AL120" s="9">
        <f t="shared" si="64"/>
        <v>676761.23061038251</v>
      </c>
    </row>
    <row r="121" spans="1:38">
      <c r="A121" s="8">
        <v>113</v>
      </c>
      <c r="B121" s="9">
        <f t="shared" si="65"/>
        <v>19930051.767812304</v>
      </c>
      <c r="C121" s="10">
        <f t="shared" si="43"/>
        <v>0.3</v>
      </c>
      <c r="D121" s="11">
        <f t="shared" si="66"/>
        <v>2.9285530376777613E-2</v>
      </c>
      <c r="E121" s="9">
        <f t="shared" si="54"/>
        <v>158330.68264974002</v>
      </c>
      <c r="F121" s="9">
        <f t="shared" si="55"/>
        <v>124562.82354882688</v>
      </c>
      <c r="G121" s="9">
        <f t="shared" si="56"/>
        <v>33767.859100913134</v>
      </c>
      <c r="H121" s="9">
        <f t="shared" si="44"/>
        <v>582673.22679355915</v>
      </c>
      <c r="I121" s="9">
        <f t="shared" si="34"/>
        <v>616441.08589447231</v>
      </c>
      <c r="J121" s="9">
        <f t="shared" si="45"/>
        <v>741003.90944329917</v>
      </c>
      <c r="L121" s="9">
        <f t="shared" si="57"/>
        <v>0</v>
      </c>
      <c r="M121" s="9">
        <f t="shared" si="58"/>
        <v>0</v>
      </c>
      <c r="N121" s="9">
        <f t="shared" si="46"/>
        <v>0</v>
      </c>
      <c r="O121" s="9">
        <f t="shared" si="59"/>
        <v>0</v>
      </c>
      <c r="P121" s="9">
        <f t="shared" si="47"/>
        <v>0</v>
      </c>
      <c r="Q121" s="9">
        <f t="shared" si="48"/>
        <v>0</v>
      </c>
      <c r="S121" s="9">
        <f t="shared" si="60"/>
        <v>0</v>
      </c>
      <c r="T121" s="9">
        <f t="shared" si="61"/>
        <v>0</v>
      </c>
      <c r="U121" s="9">
        <f t="shared" si="35"/>
        <v>0</v>
      </c>
      <c r="V121" s="9">
        <f t="shared" si="36"/>
        <v>0</v>
      </c>
      <c r="W121" s="9">
        <f t="shared" si="49"/>
        <v>0</v>
      </c>
      <c r="X121" s="9">
        <f t="shared" si="37"/>
        <v>0</v>
      </c>
      <c r="Z121" s="9">
        <f t="shared" si="62"/>
        <v>0</v>
      </c>
      <c r="AA121" s="9">
        <f t="shared" si="50"/>
        <v>0</v>
      </c>
      <c r="AB121" s="9">
        <f t="shared" si="38"/>
        <v>0</v>
      </c>
      <c r="AC121" s="9">
        <f t="shared" si="39"/>
        <v>0</v>
      </c>
      <c r="AD121" s="9">
        <f t="shared" si="51"/>
        <v>0</v>
      </c>
      <c r="AE121" s="9">
        <f t="shared" si="40"/>
        <v>0</v>
      </c>
      <c r="AG121" s="9">
        <f t="shared" si="63"/>
        <v>5911363.0209550643</v>
      </c>
      <c r="AH121" s="9">
        <f t="shared" si="52"/>
        <v>36946.018880969146</v>
      </c>
      <c r="AI121" s="9">
        <f t="shared" si="41"/>
        <v>33767.859100913134</v>
      </c>
      <c r="AJ121" s="9">
        <f t="shared" si="42"/>
        <v>582673.22679355915</v>
      </c>
      <c r="AK121" s="9">
        <f t="shared" si="53"/>
        <v>616441.08589447231</v>
      </c>
      <c r="AL121" s="9">
        <f t="shared" si="64"/>
        <v>653387.10477544146</v>
      </c>
    </row>
    <row r="122" spans="1:38">
      <c r="A122" s="8">
        <v>114</v>
      </c>
      <c r="B122" s="9">
        <f t="shared" si="65"/>
        <v>19313610.681917831</v>
      </c>
      <c r="C122" s="10">
        <f t="shared" si="43"/>
        <v>0.3</v>
      </c>
      <c r="D122" s="11">
        <f t="shared" si="66"/>
        <v>2.9285530376777613E-2</v>
      </c>
      <c r="E122" s="9">
        <f t="shared" si="54"/>
        <v>153693.88463342513</v>
      </c>
      <c r="F122" s="9">
        <f t="shared" si="55"/>
        <v>120710.06676198644</v>
      </c>
      <c r="G122" s="9">
        <f t="shared" si="56"/>
        <v>32983.817871438689</v>
      </c>
      <c r="H122" s="9">
        <f t="shared" si="44"/>
        <v>564643.38371034502</v>
      </c>
      <c r="I122" s="9">
        <f t="shared" si="34"/>
        <v>597627.20158178371</v>
      </c>
      <c r="J122" s="9">
        <f t="shared" si="45"/>
        <v>718337.26834377018</v>
      </c>
      <c r="L122" s="9">
        <f t="shared" si="57"/>
        <v>0</v>
      </c>
      <c r="M122" s="9">
        <f t="shared" si="58"/>
        <v>0</v>
      </c>
      <c r="N122" s="9">
        <f t="shared" si="46"/>
        <v>0</v>
      </c>
      <c r="O122" s="9">
        <f t="shared" si="59"/>
        <v>0</v>
      </c>
      <c r="P122" s="9">
        <f t="shared" si="47"/>
        <v>0</v>
      </c>
      <c r="Q122" s="9">
        <f t="shared" si="48"/>
        <v>0</v>
      </c>
      <c r="S122" s="9">
        <f t="shared" si="60"/>
        <v>0</v>
      </c>
      <c r="T122" s="9">
        <f t="shared" si="61"/>
        <v>0</v>
      </c>
      <c r="U122" s="9">
        <f t="shared" si="35"/>
        <v>0</v>
      </c>
      <c r="V122" s="9">
        <f t="shared" si="36"/>
        <v>0</v>
      </c>
      <c r="W122" s="9">
        <f t="shared" si="49"/>
        <v>0</v>
      </c>
      <c r="X122" s="9">
        <f t="shared" si="37"/>
        <v>0</v>
      </c>
      <c r="Z122" s="9">
        <f t="shared" si="62"/>
        <v>0</v>
      </c>
      <c r="AA122" s="9">
        <f t="shared" si="50"/>
        <v>0</v>
      </c>
      <c r="AB122" s="9">
        <f t="shared" si="38"/>
        <v>0</v>
      </c>
      <c r="AC122" s="9">
        <f t="shared" si="39"/>
        <v>0</v>
      </c>
      <c r="AD122" s="9">
        <f t="shared" si="51"/>
        <v>0</v>
      </c>
      <c r="AE122" s="9">
        <f t="shared" si="40"/>
        <v>0</v>
      </c>
      <c r="AG122" s="9">
        <f t="shared" si="63"/>
        <v>5294921.9350605924</v>
      </c>
      <c r="AH122" s="9">
        <f t="shared" si="52"/>
        <v>33093.262094128702</v>
      </c>
      <c r="AI122" s="9">
        <f t="shared" si="41"/>
        <v>32983.817871438689</v>
      </c>
      <c r="AJ122" s="9">
        <f t="shared" si="42"/>
        <v>564643.38371034502</v>
      </c>
      <c r="AK122" s="9">
        <f t="shared" si="53"/>
        <v>597627.20158178371</v>
      </c>
      <c r="AL122" s="9">
        <f t="shared" si="64"/>
        <v>630720.46367591247</v>
      </c>
    </row>
    <row r="123" spans="1:38">
      <c r="A123" s="8">
        <v>115</v>
      </c>
      <c r="B123" s="9">
        <f t="shared" si="65"/>
        <v>18715983.480336048</v>
      </c>
      <c r="C123" s="10">
        <f t="shared" si="43"/>
        <v>0.3</v>
      </c>
      <c r="D123" s="11">
        <f t="shared" si="66"/>
        <v>2.9285530376777613E-2</v>
      </c>
      <c r="E123" s="9">
        <f t="shared" si="54"/>
        <v>149192.87770626799</v>
      </c>
      <c r="F123" s="9">
        <f t="shared" si="55"/>
        <v>116974.89675210029</v>
      </c>
      <c r="G123" s="9">
        <f t="shared" si="56"/>
        <v>32217.980954167695</v>
      </c>
      <c r="H123" s="9">
        <f t="shared" si="44"/>
        <v>547163.98208473762</v>
      </c>
      <c r="I123" s="9">
        <f t="shared" si="34"/>
        <v>579381.96303890529</v>
      </c>
      <c r="J123" s="9">
        <f t="shared" si="45"/>
        <v>696356.85979100561</v>
      </c>
      <c r="L123" s="9">
        <f>IF(L122-P122&gt;0,L122-P122,0)</f>
        <v>0</v>
      </c>
      <c r="M123" s="9">
        <f t="shared" si="58"/>
        <v>0</v>
      </c>
      <c r="N123" s="9">
        <f t="shared" si="46"/>
        <v>0</v>
      </c>
      <c r="O123" s="9">
        <f t="shared" si="59"/>
        <v>0</v>
      </c>
      <c r="P123" s="9">
        <f t="shared" si="47"/>
        <v>0</v>
      </c>
      <c r="Q123" s="9">
        <f t="shared" si="48"/>
        <v>0</v>
      </c>
      <c r="S123" s="9">
        <f t="shared" si="60"/>
        <v>0</v>
      </c>
      <c r="T123" s="9">
        <f t="shared" si="61"/>
        <v>0</v>
      </c>
      <c r="U123" s="9">
        <f t="shared" si="35"/>
        <v>0</v>
      </c>
      <c r="V123" s="9">
        <f t="shared" si="36"/>
        <v>0</v>
      </c>
      <c r="W123" s="9">
        <f t="shared" si="49"/>
        <v>0</v>
      </c>
      <c r="X123" s="9">
        <f t="shared" si="37"/>
        <v>0</v>
      </c>
      <c r="Z123" s="9">
        <f t="shared" si="62"/>
        <v>0</v>
      </c>
      <c r="AA123" s="9">
        <f t="shared" si="50"/>
        <v>0</v>
      </c>
      <c r="AB123" s="9">
        <f t="shared" si="38"/>
        <v>0</v>
      </c>
      <c r="AC123" s="9">
        <f t="shared" si="39"/>
        <v>0</v>
      </c>
      <c r="AD123" s="9">
        <f t="shared" si="51"/>
        <v>0</v>
      </c>
      <c r="AE123" s="9">
        <f t="shared" si="40"/>
        <v>0</v>
      </c>
      <c r="AG123" s="9">
        <f t="shared" si="63"/>
        <v>4697294.7334788088</v>
      </c>
      <c r="AH123" s="9">
        <f t="shared" si="52"/>
        <v>29358.092084242551</v>
      </c>
      <c r="AI123" s="9">
        <f t="shared" si="41"/>
        <v>32217.980954167695</v>
      </c>
      <c r="AJ123" s="9">
        <f t="shared" si="42"/>
        <v>547163.98208473762</v>
      </c>
      <c r="AK123" s="9">
        <f t="shared" si="53"/>
        <v>579381.96303890529</v>
      </c>
      <c r="AL123" s="9">
        <f t="shared" si="64"/>
        <v>608740.0551231479</v>
      </c>
    </row>
    <row r="124" spans="1:38">
      <c r="A124" s="8">
        <v>116</v>
      </c>
      <c r="B124" s="9">
        <f t="shared" si="65"/>
        <v>18136601.517297141</v>
      </c>
      <c r="C124" s="10">
        <f t="shared" si="43"/>
        <v>0.3</v>
      </c>
      <c r="D124" s="11">
        <f t="shared" si="66"/>
        <v>2.9285530376777613E-2</v>
      </c>
      <c r="E124" s="9">
        <f t="shared" si="54"/>
        <v>144823.68515420225</v>
      </c>
      <c r="F124" s="9">
        <f t="shared" si="55"/>
        <v>113353.75948310712</v>
      </c>
      <c r="G124" s="9">
        <f t="shared" si="56"/>
        <v>31469.92567109513</v>
      </c>
      <c r="H124" s="9">
        <f t="shared" si="44"/>
        <v>530218.38120212057</v>
      </c>
      <c r="I124" s="9">
        <f t="shared" si="34"/>
        <v>561688.30687321571</v>
      </c>
      <c r="J124" s="9">
        <f t="shared" si="45"/>
        <v>675042.06635632284</v>
      </c>
      <c r="L124" s="9">
        <f t="shared" ref="L124:L181" si="67">IF(L123-P123&gt;0,L123-P123,0)</f>
        <v>0</v>
      </c>
      <c r="M124" s="9">
        <f t="shared" si="58"/>
        <v>0</v>
      </c>
      <c r="N124" s="9">
        <f t="shared" si="46"/>
        <v>0</v>
      </c>
      <c r="O124" s="9">
        <f t="shared" si="59"/>
        <v>0</v>
      </c>
      <c r="P124" s="9">
        <f t="shared" si="47"/>
        <v>0</v>
      </c>
      <c r="Q124" s="9">
        <f t="shared" si="48"/>
        <v>0</v>
      </c>
      <c r="S124" s="9">
        <f t="shared" si="60"/>
        <v>0</v>
      </c>
      <c r="T124" s="9">
        <f t="shared" si="61"/>
        <v>0</v>
      </c>
      <c r="U124" s="9">
        <f t="shared" si="35"/>
        <v>0</v>
      </c>
      <c r="V124" s="9">
        <f t="shared" si="36"/>
        <v>0</v>
      </c>
      <c r="W124" s="9">
        <f t="shared" si="49"/>
        <v>0</v>
      </c>
      <c r="X124" s="9">
        <f t="shared" si="37"/>
        <v>0</v>
      </c>
      <c r="Z124" s="9">
        <f t="shared" si="62"/>
        <v>0</v>
      </c>
      <c r="AA124" s="9">
        <f t="shared" si="50"/>
        <v>0</v>
      </c>
      <c r="AB124" s="9">
        <f t="shared" si="38"/>
        <v>0</v>
      </c>
      <c r="AC124" s="9">
        <f t="shared" si="39"/>
        <v>0</v>
      </c>
      <c r="AD124" s="9">
        <f t="shared" si="51"/>
        <v>0</v>
      </c>
      <c r="AE124" s="9">
        <f t="shared" si="40"/>
        <v>0</v>
      </c>
      <c r="AG124" s="9">
        <f t="shared" si="63"/>
        <v>4117912.7704399033</v>
      </c>
      <c r="AH124" s="9">
        <f t="shared" si="52"/>
        <v>25736.954815249392</v>
      </c>
      <c r="AI124" s="9">
        <f t="shared" si="41"/>
        <v>31469.92567109513</v>
      </c>
      <c r="AJ124" s="9">
        <f t="shared" si="42"/>
        <v>530218.38120212057</v>
      </c>
      <c r="AK124" s="9">
        <f t="shared" si="53"/>
        <v>561688.30687321571</v>
      </c>
      <c r="AL124" s="9">
        <f t="shared" si="64"/>
        <v>587425.26168846514</v>
      </c>
    </row>
    <row r="125" spans="1:38">
      <c r="A125" s="8">
        <v>117</v>
      </c>
      <c r="B125" s="9">
        <f t="shared" si="65"/>
        <v>17574913.210423924</v>
      </c>
      <c r="C125" s="10">
        <f t="shared" si="43"/>
        <v>0.3</v>
      </c>
      <c r="D125" s="11">
        <f t="shared" si="66"/>
        <v>2.9285530376777613E-2</v>
      </c>
      <c r="E125" s="9">
        <f t="shared" si="54"/>
        <v>140582.44672334194</v>
      </c>
      <c r="F125" s="9">
        <f t="shared" si="55"/>
        <v>109843.20756514951</v>
      </c>
      <c r="G125" s="9">
        <f t="shared" si="56"/>
        <v>30739.239158192431</v>
      </c>
      <c r="H125" s="9">
        <f t="shared" si="44"/>
        <v>513790.43977097375</v>
      </c>
      <c r="I125" s="9">
        <f t="shared" si="34"/>
        <v>544529.67892916617</v>
      </c>
      <c r="J125" s="9">
        <f t="shared" si="45"/>
        <v>654372.8864943157</v>
      </c>
      <c r="L125" s="9">
        <f t="shared" si="67"/>
        <v>0</v>
      </c>
      <c r="M125" s="9">
        <f t="shared" si="58"/>
        <v>0</v>
      </c>
      <c r="N125" s="9">
        <f t="shared" si="46"/>
        <v>0</v>
      </c>
      <c r="O125" s="9">
        <f t="shared" si="59"/>
        <v>0</v>
      </c>
      <c r="P125" s="9">
        <f t="shared" si="47"/>
        <v>0</v>
      </c>
      <c r="Q125" s="9">
        <f t="shared" si="48"/>
        <v>0</v>
      </c>
      <c r="S125" s="9">
        <f t="shared" si="60"/>
        <v>0</v>
      </c>
      <c r="T125" s="9">
        <f t="shared" si="61"/>
        <v>0</v>
      </c>
      <c r="U125" s="9">
        <f t="shared" si="35"/>
        <v>0</v>
      </c>
      <c r="V125" s="9">
        <f t="shared" si="36"/>
        <v>0</v>
      </c>
      <c r="W125" s="9">
        <f t="shared" si="49"/>
        <v>0</v>
      </c>
      <c r="X125" s="9">
        <f t="shared" si="37"/>
        <v>0</v>
      </c>
      <c r="Z125" s="9">
        <f t="shared" si="62"/>
        <v>0</v>
      </c>
      <c r="AA125" s="9">
        <f t="shared" si="50"/>
        <v>0</v>
      </c>
      <c r="AB125" s="9">
        <f t="shared" si="38"/>
        <v>0</v>
      </c>
      <c r="AC125" s="9">
        <f t="shared" si="39"/>
        <v>0</v>
      </c>
      <c r="AD125" s="9">
        <f t="shared" si="51"/>
        <v>0</v>
      </c>
      <c r="AE125" s="9">
        <f t="shared" si="40"/>
        <v>0</v>
      </c>
      <c r="AG125" s="9">
        <f t="shared" si="63"/>
        <v>3556224.4635666874</v>
      </c>
      <c r="AH125" s="9">
        <f t="shared" si="52"/>
        <v>22226.402897291795</v>
      </c>
      <c r="AI125" s="9">
        <f t="shared" si="41"/>
        <v>30739.239158192431</v>
      </c>
      <c r="AJ125" s="9">
        <f t="shared" si="42"/>
        <v>513790.43977097375</v>
      </c>
      <c r="AK125" s="9">
        <f t="shared" si="53"/>
        <v>544529.67892916617</v>
      </c>
      <c r="AL125" s="9">
        <f t="shared" si="64"/>
        <v>566756.08182645799</v>
      </c>
    </row>
    <row r="126" spans="1:38">
      <c r="A126" s="8">
        <v>118</v>
      </c>
      <c r="B126" s="9">
        <f t="shared" si="65"/>
        <v>17030383.531494759</v>
      </c>
      <c r="C126" s="10">
        <f t="shared" si="43"/>
        <v>0.3</v>
      </c>
      <c r="D126" s="11">
        <f t="shared" si="66"/>
        <v>2.9285530376777613E-2</v>
      </c>
      <c r="E126" s="9">
        <f t="shared" si="54"/>
        <v>136465.41520938382</v>
      </c>
      <c r="F126" s="9">
        <f t="shared" si="55"/>
        <v>106439.89707184224</v>
      </c>
      <c r="G126" s="9">
        <f t="shared" si="56"/>
        <v>30025.518137541585</v>
      </c>
      <c r="H126" s="9">
        <f t="shared" si="44"/>
        <v>497864.50101626752</v>
      </c>
      <c r="I126" s="9">
        <f t="shared" si="34"/>
        <v>527890.01915380906</v>
      </c>
      <c r="J126" s="9">
        <f t="shared" si="45"/>
        <v>634329.91622565128</v>
      </c>
      <c r="L126" s="9">
        <f t="shared" si="67"/>
        <v>0</v>
      </c>
      <c r="M126" s="9">
        <f t="shared" si="58"/>
        <v>0</v>
      </c>
      <c r="N126" s="9">
        <f t="shared" si="46"/>
        <v>0</v>
      </c>
      <c r="O126" s="9">
        <f t="shared" si="59"/>
        <v>0</v>
      </c>
      <c r="P126" s="9">
        <f t="shared" si="47"/>
        <v>0</v>
      </c>
      <c r="Q126" s="9">
        <f t="shared" si="48"/>
        <v>0</v>
      </c>
      <c r="S126" s="9">
        <f t="shared" si="60"/>
        <v>0</v>
      </c>
      <c r="T126" s="9">
        <f t="shared" si="61"/>
        <v>0</v>
      </c>
      <c r="U126" s="9">
        <f t="shared" si="35"/>
        <v>0</v>
      </c>
      <c r="V126" s="9">
        <f t="shared" si="36"/>
        <v>0</v>
      </c>
      <c r="W126" s="9">
        <f t="shared" si="49"/>
        <v>0</v>
      </c>
      <c r="X126" s="9">
        <f t="shared" si="37"/>
        <v>0</v>
      </c>
      <c r="Z126" s="9">
        <f t="shared" si="62"/>
        <v>0</v>
      </c>
      <c r="AA126" s="9">
        <f t="shared" si="50"/>
        <v>0</v>
      </c>
      <c r="AB126" s="9">
        <f t="shared" si="38"/>
        <v>0</v>
      </c>
      <c r="AC126" s="9">
        <f t="shared" si="39"/>
        <v>0</v>
      </c>
      <c r="AD126" s="9">
        <f t="shared" si="51"/>
        <v>0</v>
      </c>
      <c r="AE126" s="9">
        <f t="shared" si="40"/>
        <v>0</v>
      </c>
      <c r="AG126" s="9">
        <f t="shared" si="63"/>
        <v>3011694.784637521</v>
      </c>
      <c r="AH126" s="9">
        <f t="shared" si="52"/>
        <v>18823.092403984505</v>
      </c>
      <c r="AI126" s="9">
        <f t="shared" si="41"/>
        <v>30025.518137541585</v>
      </c>
      <c r="AJ126" s="9">
        <f t="shared" si="42"/>
        <v>497864.50101626752</v>
      </c>
      <c r="AK126" s="9">
        <f t="shared" si="53"/>
        <v>527890.01915380906</v>
      </c>
      <c r="AL126" s="9">
        <f t="shared" si="64"/>
        <v>546713.11155779357</v>
      </c>
    </row>
    <row r="127" spans="1:38">
      <c r="A127" s="8">
        <v>119</v>
      </c>
      <c r="B127" s="9">
        <f t="shared" si="65"/>
        <v>16502493.51234095</v>
      </c>
      <c r="C127" s="10">
        <f t="shared" si="43"/>
        <v>0.3</v>
      </c>
      <c r="D127" s="11">
        <f t="shared" si="66"/>
        <v>2.9285530376777613E-2</v>
      </c>
      <c r="E127" s="9">
        <f t="shared" si="54"/>
        <v>132468.95314688983</v>
      </c>
      <c r="F127" s="9">
        <f t="shared" si="55"/>
        <v>103140.58445213093</v>
      </c>
      <c r="G127" s="9">
        <f t="shared" si="56"/>
        <v>29328.368694758901</v>
      </c>
      <c r="H127" s="9">
        <f t="shared" si="44"/>
        <v>482425.37821592472</v>
      </c>
      <c r="I127" s="9">
        <f t="shared" si="34"/>
        <v>511753.74691068364</v>
      </c>
      <c r="J127" s="9">
        <f t="shared" si="45"/>
        <v>614894.33136281453</v>
      </c>
      <c r="L127" s="9">
        <f t="shared" si="67"/>
        <v>0</v>
      </c>
      <c r="M127" s="9">
        <f t="shared" si="58"/>
        <v>0</v>
      </c>
      <c r="N127" s="9">
        <f t="shared" si="46"/>
        <v>0</v>
      </c>
      <c r="O127" s="9">
        <f t="shared" si="59"/>
        <v>0</v>
      </c>
      <c r="P127" s="9">
        <f t="shared" si="47"/>
        <v>0</v>
      </c>
      <c r="Q127" s="9">
        <f t="shared" si="48"/>
        <v>0</v>
      </c>
      <c r="S127" s="9">
        <f t="shared" si="60"/>
        <v>0</v>
      </c>
      <c r="T127" s="9">
        <f t="shared" si="61"/>
        <v>0</v>
      </c>
      <c r="U127" s="9">
        <f t="shared" si="35"/>
        <v>0</v>
      </c>
      <c r="V127" s="9">
        <f t="shared" si="36"/>
        <v>0</v>
      </c>
      <c r="W127" s="9">
        <f t="shared" si="49"/>
        <v>0</v>
      </c>
      <c r="X127" s="9">
        <f t="shared" si="37"/>
        <v>0</v>
      </c>
      <c r="Z127" s="9">
        <f t="shared" si="62"/>
        <v>0</v>
      </c>
      <c r="AA127" s="9">
        <f t="shared" si="50"/>
        <v>0</v>
      </c>
      <c r="AB127" s="9">
        <f t="shared" si="38"/>
        <v>0</v>
      </c>
      <c r="AC127" s="9">
        <f t="shared" si="39"/>
        <v>0</v>
      </c>
      <c r="AD127" s="9">
        <f t="shared" si="51"/>
        <v>0</v>
      </c>
      <c r="AE127" s="9">
        <f t="shared" si="40"/>
        <v>0</v>
      </c>
      <c r="AG127" s="9">
        <f t="shared" si="63"/>
        <v>2483804.7654837118</v>
      </c>
      <c r="AH127" s="9">
        <f t="shared" si="52"/>
        <v>15523.779784273198</v>
      </c>
      <c r="AI127" s="9">
        <f t="shared" si="41"/>
        <v>29328.368694758901</v>
      </c>
      <c r="AJ127" s="9">
        <f t="shared" si="42"/>
        <v>482425.37821592472</v>
      </c>
      <c r="AK127" s="9">
        <f t="shared" si="53"/>
        <v>511753.74691068364</v>
      </c>
      <c r="AL127" s="9">
        <f t="shared" si="64"/>
        <v>527277.52669495682</v>
      </c>
    </row>
    <row r="128" spans="1:38">
      <c r="A128" s="8">
        <v>120</v>
      </c>
      <c r="B128" s="9">
        <f t="shared" si="65"/>
        <v>15990739.765430266</v>
      </c>
      <c r="C128" s="10">
        <f t="shared" si="43"/>
        <v>0.3</v>
      </c>
      <c r="D128" s="11">
        <f t="shared" si="66"/>
        <v>2.9285530376777613E-2</v>
      </c>
      <c r="E128" s="9">
        <f t="shared" si="54"/>
        <v>128589.52959552665</v>
      </c>
      <c r="F128" s="9">
        <f t="shared" si="55"/>
        <v>99942.123533939157</v>
      </c>
      <c r="G128" s="9">
        <f t="shared" si="56"/>
        <v>28647.406061587491</v>
      </c>
      <c r="H128" s="9">
        <f t="shared" si="44"/>
        <v>467458.34066722129</v>
      </c>
      <c r="I128" s="9">
        <f t="shared" si="34"/>
        <v>496105.74672880879</v>
      </c>
      <c r="J128" s="9">
        <f t="shared" si="45"/>
        <v>596047.87026274798</v>
      </c>
      <c r="L128" s="9">
        <f t="shared" si="67"/>
        <v>0</v>
      </c>
      <c r="M128" s="9">
        <f t="shared" si="58"/>
        <v>0</v>
      </c>
      <c r="N128" s="9">
        <f t="shared" si="46"/>
        <v>0</v>
      </c>
      <c r="O128" s="9">
        <f t="shared" si="59"/>
        <v>0</v>
      </c>
      <c r="P128" s="9">
        <f t="shared" si="47"/>
        <v>0</v>
      </c>
      <c r="Q128" s="9">
        <f t="shared" si="48"/>
        <v>0</v>
      </c>
      <c r="S128" s="9">
        <f t="shared" si="60"/>
        <v>0</v>
      </c>
      <c r="T128" s="9">
        <f t="shared" si="61"/>
        <v>0</v>
      </c>
      <c r="U128" s="9">
        <f t="shared" si="35"/>
        <v>0</v>
      </c>
      <c r="V128" s="9">
        <f t="shared" si="36"/>
        <v>0</v>
      </c>
      <c r="W128" s="9">
        <f t="shared" si="49"/>
        <v>0</v>
      </c>
      <c r="X128" s="9">
        <f t="shared" si="37"/>
        <v>0</v>
      </c>
      <c r="Z128" s="9">
        <f t="shared" si="62"/>
        <v>0</v>
      </c>
      <c r="AA128" s="9">
        <f t="shared" si="50"/>
        <v>0</v>
      </c>
      <c r="AB128" s="9">
        <f t="shared" si="38"/>
        <v>0</v>
      </c>
      <c r="AC128" s="9">
        <f t="shared" si="39"/>
        <v>0</v>
      </c>
      <c r="AD128" s="9">
        <f t="shared" si="51"/>
        <v>0</v>
      </c>
      <c r="AE128" s="9">
        <f t="shared" si="40"/>
        <v>0</v>
      </c>
      <c r="AG128" s="9">
        <f t="shared" si="63"/>
        <v>1972051.0185730283</v>
      </c>
      <c r="AH128" s="9">
        <f t="shared" si="52"/>
        <v>12325.318866081425</v>
      </c>
      <c r="AI128" s="9">
        <f t="shared" si="41"/>
        <v>28647.406061587491</v>
      </c>
      <c r="AJ128" s="9">
        <f t="shared" si="42"/>
        <v>467458.34066722129</v>
      </c>
      <c r="AK128" s="9">
        <f t="shared" si="53"/>
        <v>496105.74672880879</v>
      </c>
      <c r="AL128" s="9">
        <f t="shared" si="64"/>
        <v>508431.06559489021</v>
      </c>
    </row>
    <row r="129" spans="1:38">
      <c r="A129" s="8">
        <v>121</v>
      </c>
      <c r="B129" s="9">
        <f t="shared" si="65"/>
        <v>15494634.018701456</v>
      </c>
      <c r="C129" s="10">
        <f t="shared" si="43"/>
        <v>0.3</v>
      </c>
      <c r="D129" s="11">
        <f t="shared" si="66"/>
        <v>2.9285530376777613E-2</v>
      </c>
      <c r="E129" s="9">
        <f t="shared" si="54"/>
        <v>124823.71702042129</v>
      </c>
      <c r="F129" s="9">
        <f t="shared" si="55"/>
        <v>96841.462616884091</v>
      </c>
      <c r="G129" s="9">
        <f t="shared" si="56"/>
        <v>27982.254403537198</v>
      </c>
      <c r="H129" s="9">
        <f t="shared" si="44"/>
        <v>452949.10007038777</v>
      </c>
      <c r="I129" s="9">
        <f t="shared" si="34"/>
        <v>480931.35447392496</v>
      </c>
      <c r="J129" s="9">
        <f t="shared" si="45"/>
        <v>577772.81709080911</v>
      </c>
      <c r="L129" s="9">
        <f t="shared" si="67"/>
        <v>0</v>
      </c>
      <c r="M129" s="9">
        <f t="shared" si="58"/>
        <v>0</v>
      </c>
      <c r="N129" s="9">
        <f t="shared" si="46"/>
        <v>0</v>
      </c>
      <c r="O129" s="9">
        <f t="shared" si="59"/>
        <v>0</v>
      </c>
      <c r="P129" s="9">
        <f t="shared" si="47"/>
        <v>0</v>
      </c>
      <c r="Q129" s="9">
        <f t="shared" si="48"/>
        <v>0</v>
      </c>
      <c r="S129" s="9">
        <f t="shared" si="60"/>
        <v>0</v>
      </c>
      <c r="T129" s="9">
        <f t="shared" si="61"/>
        <v>0</v>
      </c>
      <c r="U129" s="9">
        <f t="shared" si="35"/>
        <v>0</v>
      </c>
      <c r="V129" s="9">
        <f t="shared" si="36"/>
        <v>0</v>
      </c>
      <c r="W129" s="9">
        <f t="shared" si="49"/>
        <v>0</v>
      </c>
      <c r="X129" s="9">
        <f t="shared" si="37"/>
        <v>0</v>
      </c>
      <c r="Z129" s="9">
        <f t="shared" si="62"/>
        <v>0</v>
      </c>
      <c r="AA129" s="9">
        <f t="shared" si="50"/>
        <v>0</v>
      </c>
      <c r="AB129" s="9">
        <f t="shared" si="38"/>
        <v>0</v>
      </c>
      <c r="AC129" s="9">
        <f t="shared" si="39"/>
        <v>0</v>
      </c>
      <c r="AD129" s="9">
        <f t="shared" si="51"/>
        <v>0</v>
      </c>
      <c r="AE129" s="9">
        <f t="shared" si="40"/>
        <v>0</v>
      </c>
      <c r="AG129" s="9">
        <f t="shared" si="63"/>
        <v>1475945.2718442194</v>
      </c>
      <c r="AH129" s="9">
        <f t="shared" si="52"/>
        <v>9224.6579490263703</v>
      </c>
      <c r="AI129" s="9">
        <f t="shared" si="41"/>
        <v>27982.254403537198</v>
      </c>
      <c r="AJ129" s="9">
        <f t="shared" si="42"/>
        <v>452949.10007038777</v>
      </c>
      <c r="AK129" s="9">
        <f t="shared" si="53"/>
        <v>480931.35447392496</v>
      </c>
      <c r="AL129" s="9">
        <f t="shared" si="64"/>
        <v>490156.01242295135</v>
      </c>
    </row>
    <row r="130" spans="1:38">
      <c r="A130" s="8">
        <v>122</v>
      </c>
      <c r="B130" s="9">
        <f t="shared" si="65"/>
        <v>15013702.664227532</v>
      </c>
      <c r="C130" s="10">
        <f t="shared" si="43"/>
        <v>0.3</v>
      </c>
      <c r="D130" s="11">
        <f t="shared" si="66"/>
        <v>2.9285530376777613E-2</v>
      </c>
      <c r="E130" s="9">
        <f t="shared" si="54"/>
        <v>121168.18826387748</v>
      </c>
      <c r="F130" s="9">
        <f t="shared" si="55"/>
        <v>93835.641651422062</v>
      </c>
      <c r="G130" s="9">
        <f t="shared" si="56"/>
        <v>27332.546612455422</v>
      </c>
      <c r="H130" s="9">
        <f t="shared" si="44"/>
        <v>438883.79731704865</v>
      </c>
      <c r="I130" s="9">
        <f t="shared" si="34"/>
        <v>466216.34392950404</v>
      </c>
      <c r="J130" s="9">
        <f t="shared" si="45"/>
        <v>560051.98558092618</v>
      </c>
      <c r="L130" s="9">
        <f t="shared" si="67"/>
        <v>0</v>
      </c>
      <c r="M130" s="9">
        <f t="shared" si="58"/>
        <v>0</v>
      </c>
      <c r="N130" s="9">
        <f t="shared" si="46"/>
        <v>0</v>
      </c>
      <c r="O130" s="9">
        <f t="shared" si="59"/>
        <v>0</v>
      </c>
      <c r="P130" s="9">
        <f t="shared" si="47"/>
        <v>0</v>
      </c>
      <c r="Q130" s="9">
        <f t="shared" si="48"/>
        <v>0</v>
      </c>
      <c r="S130" s="9">
        <f t="shared" si="60"/>
        <v>0</v>
      </c>
      <c r="T130" s="9">
        <f t="shared" si="61"/>
        <v>0</v>
      </c>
      <c r="U130" s="9">
        <f t="shared" si="35"/>
        <v>0</v>
      </c>
      <c r="V130" s="9">
        <f t="shared" si="36"/>
        <v>0</v>
      </c>
      <c r="W130" s="9">
        <f t="shared" si="49"/>
        <v>0</v>
      </c>
      <c r="X130" s="9">
        <f t="shared" si="37"/>
        <v>0</v>
      </c>
      <c r="Z130" s="9">
        <f t="shared" si="62"/>
        <v>0</v>
      </c>
      <c r="AA130" s="9">
        <f t="shared" si="50"/>
        <v>0</v>
      </c>
      <c r="AB130" s="9">
        <f t="shared" si="38"/>
        <v>0</v>
      </c>
      <c r="AC130" s="9">
        <f t="shared" si="39"/>
        <v>0</v>
      </c>
      <c r="AD130" s="9">
        <f t="shared" si="51"/>
        <v>0</v>
      </c>
      <c r="AE130" s="9">
        <f t="shared" si="40"/>
        <v>0</v>
      </c>
      <c r="AG130" s="9">
        <f t="shared" si="63"/>
        <v>995013.91737029445</v>
      </c>
      <c r="AH130" s="9">
        <f t="shared" si="52"/>
        <v>6218.8369835643398</v>
      </c>
      <c r="AI130" s="9">
        <f t="shared" si="41"/>
        <v>27332.546612455422</v>
      </c>
      <c r="AJ130" s="9">
        <f t="shared" si="42"/>
        <v>438883.79731704865</v>
      </c>
      <c r="AK130" s="9">
        <f t="shared" si="53"/>
        <v>466216.34392950404</v>
      </c>
      <c r="AL130" s="9">
        <f t="shared" si="64"/>
        <v>472435.18091306841</v>
      </c>
    </row>
    <row r="131" spans="1:38">
      <c r="A131" s="8">
        <v>123</v>
      </c>
      <c r="B131" s="9">
        <f t="shared" si="65"/>
        <v>14547486.320298027</v>
      </c>
      <c r="C131" s="10">
        <f t="shared" si="43"/>
        <v>0.3</v>
      </c>
      <c r="D131" s="11">
        <f t="shared" si="66"/>
        <v>2.9285530376777613E-2</v>
      </c>
      <c r="E131" s="9">
        <f t="shared" si="54"/>
        <v>117619.71360577657</v>
      </c>
      <c r="F131" s="9">
        <f t="shared" si="55"/>
        <v>90921.789501862659</v>
      </c>
      <c r="G131" s="9">
        <f t="shared" si="56"/>
        <v>26697.924103913916</v>
      </c>
      <c r="H131" s="9">
        <f t="shared" si="44"/>
        <v>425248.98967150261</v>
      </c>
      <c r="I131" s="9">
        <f t="shared" si="34"/>
        <v>451946.91377541656</v>
      </c>
      <c r="J131" s="9">
        <f t="shared" si="45"/>
        <v>542868.70327727916</v>
      </c>
      <c r="L131" s="9">
        <f t="shared" si="67"/>
        <v>0</v>
      </c>
      <c r="M131" s="9">
        <f t="shared" si="58"/>
        <v>0</v>
      </c>
      <c r="N131" s="9">
        <f t="shared" si="46"/>
        <v>0</v>
      </c>
      <c r="O131" s="9">
        <f t="shared" si="59"/>
        <v>0</v>
      </c>
      <c r="P131" s="9">
        <f t="shared" si="47"/>
        <v>0</v>
      </c>
      <c r="Q131" s="9">
        <f t="shared" si="48"/>
        <v>0</v>
      </c>
      <c r="S131" s="9">
        <f t="shared" si="60"/>
        <v>0</v>
      </c>
      <c r="T131" s="9">
        <f t="shared" si="61"/>
        <v>0</v>
      </c>
      <c r="U131" s="9">
        <f t="shared" si="35"/>
        <v>0</v>
      </c>
      <c r="V131" s="9">
        <f t="shared" si="36"/>
        <v>0</v>
      </c>
      <c r="W131" s="9">
        <f t="shared" si="49"/>
        <v>0</v>
      </c>
      <c r="X131" s="9">
        <f t="shared" si="37"/>
        <v>0</v>
      </c>
      <c r="Z131" s="9">
        <f t="shared" si="62"/>
        <v>0</v>
      </c>
      <c r="AA131" s="9">
        <f t="shared" si="50"/>
        <v>0</v>
      </c>
      <c r="AB131" s="9">
        <f t="shared" si="38"/>
        <v>0</v>
      </c>
      <c r="AC131" s="9">
        <f t="shared" si="39"/>
        <v>0</v>
      </c>
      <c r="AD131" s="9">
        <f t="shared" si="51"/>
        <v>0</v>
      </c>
      <c r="AE131" s="9">
        <f t="shared" si="40"/>
        <v>0</v>
      </c>
      <c r="AG131" s="9">
        <f t="shared" si="63"/>
        <v>528797.57344079041</v>
      </c>
      <c r="AH131" s="9">
        <f t="shared" si="52"/>
        <v>3304.9848340049398</v>
      </c>
      <c r="AI131" s="9">
        <f t="shared" si="41"/>
        <v>26697.924103913916</v>
      </c>
      <c r="AJ131" s="9">
        <f t="shared" si="42"/>
        <v>425248.98967150261</v>
      </c>
      <c r="AK131" s="9">
        <f t="shared" si="53"/>
        <v>451946.91377541656</v>
      </c>
      <c r="AL131" s="9">
        <f t="shared" si="64"/>
        <v>455251.89860942145</v>
      </c>
    </row>
    <row r="132" spans="1:38">
      <c r="A132" s="8">
        <v>124</v>
      </c>
      <c r="B132" s="9">
        <f t="shared" si="65"/>
        <v>14095539.406522611</v>
      </c>
      <c r="C132" s="10">
        <f t="shared" si="43"/>
        <v>0.3</v>
      </c>
      <c r="D132" s="11">
        <f t="shared" si="66"/>
        <v>2.9285530376777613E-2</v>
      </c>
      <c r="E132" s="9">
        <f t="shared" si="54"/>
        <v>114175.15791006673</v>
      </c>
      <c r="F132" s="9">
        <f t="shared" si="55"/>
        <v>88097.121290766314</v>
      </c>
      <c r="G132" s="9">
        <f t="shared" si="56"/>
        <v>26078.036619300416</v>
      </c>
      <c r="H132" s="9">
        <f t="shared" si="44"/>
        <v>412031.63833320257</v>
      </c>
      <c r="I132" s="9">
        <f t="shared" si="34"/>
        <v>438109.674952503</v>
      </c>
      <c r="J132" s="9">
        <f t="shared" si="45"/>
        <v>526206.79624326935</v>
      </c>
      <c r="L132" s="9">
        <f t="shared" si="67"/>
        <v>0</v>
      </c>
      <c r="M132" s="9">
        <f t="shared" si="58"/>
        <v>0</v>
      </c>
      <c r="N132" s="9">
        <f t="shared" si="46"/>
        <v>0</v>
      </c>
      <c r="O132" s="9">
        <f t="shared" si="59"/>
        <v>0</v>
      </c>
      <c r="P132" s="9">
        <f t="shared" si="47"/>
        <v>0</v>
      </c>
      <c r="Q132" s="9">
        <f t="shared" si="48"/>
        <v>0</v>
      </c>
      <c r="S132" s="9">
        <f t="shared" si="60"/>
        <v>0</v>
      </c>
      <c r="T132" s="9">
        <f t="shared" si="61"/>
        <v>0</v>
      </c>
      <c r="U132" s="9">
        <f t="shared" si="35"/>
        <v>0</v>
      </c>
      <c r="V132" s="9">
        <f t="shared" si="36"/>
        <v>0</v>
      </c>
      <c r="W132" s="9">
        <f t="shared" si="49"/>
        <v>0</v>
      </c>
      <c r="X132" s="9">
        <f t="shared" si="37"/>
        <v>0</v>
      </c>
      <c r="Z132" s="9">
        <f t="shared" si="62"/>
        <v>0</v>
      </c>
      <c r="AA132" s="9">
        <f t="shared" si="50"/>
        <v>0</v>
      </c>
      <c r="AB132" s="9">
        <f t="shared" si="38"/>
        <v>0</v>
      </c>
      <c r="AC132" s="9">
        <f t="shared" si="39"/>
        <v>0</v>
      </c>
      <c r="AD132" s="9">
        <f t="shared" si="51"/>
        <v>0</v>
      </c>
      <c r="AE132" s="9">
        <f t="shared" si="40"/>
        <v>0</v>
      </c>
      <c r="AG132" s="9">
        <f t="shared" si="63"/>
        <v>76850.659665373852</v>
      </c>
      <c r="AH132" s="9">
        <f t="shared" si="52"/>
        <v>480.31662290858651</v>
      </c>
      <c r="AI132" s="9">
        <f t="shared" si="41"/>
        <v>26078.036619300416</v>
      </c>
      <c r="AJ132" s="9">
        <f t="shared" si="42"/>
        <v>412031.63833320257</v>
      </c>
      <c r="AK132" s="9">
        <f t="shared" si="53"/>
        <v>438109.674952503</v>
      </c>
      <c r="AL132" s="9">
        <f t="shared" si="64"/>
        <v>76850.659665373852</v>
      </c>
    </row>
    <row r="133" spans="1:38">
      <c r="A133" s="8">
        <v>125</v>
      </c>
      <c r="B133" s="9">
        <f t="shared" si="65"/>
        <v>13657429.731570108</v>
      </c>
      <c r="C133" s="10">
        <f t="shared" si="43"/>
        <v>0.3</v>
      </c>
      <c r="D133" s="11">
        <f t="shared" si="66"/>
        <v>2.9285530376777613E-2</v>
      </c>
      <c r="E133" s="9">
        <f t="shared" si="54"/>
        <v>110831.47785481809</v>
      </c>
      <c r="F133" s="9">
        <f t="shared" si="55"/>
        <v>85358.935822313171</v>
      </c>
      <c r="G133" s="9">
        <f t="shared" si="56"/>
        <v>25472.54203250492</v>
      </c>
      <c r="H133" s="9">
        <f t="shared" si="44"/>
        <v>399219.09636913548</v>
      </c>
      <c r="I133" s="9">
        <f t="shared" si="34"/>
        <v>424691.6384016404</v>
      </c>
      <c r="J133" s="9">
        <f t="shared" si="45"/>
        <v>510050.57422395359</v>
      </c>
      <c r="L133" s="9">
        <f t="shared" si="67"/>
        <v>0</v>
      </c>
      <c r="M133" s="9">
        <f t="shared" si="58"/>
        <v>0</v>
      </c>
      <c r="N133" s="9">
        <f t="shared" si="46"/>
        <v>0</v>
      </c>
      <c r="O133" s="9">
        <f t="shared" si="59"/>
        <v>0</v>
      </c>
      <c r="P133" s="9">
        <f t="shared" si="47"/>
        <v>0</v>
      </c>
      <c r="Q133" s="9">
        <f t="shared" si="48"/>
        <v>0</v>
      </c>
      <c r="S133" s="9">
        <f t="shared" si="60"/>
        <v>0</v>
      </c>
      <c r="T133" s="9">
        <f t="shared" si="61"/>
        <v>0</v>
      </c>
      <c r="U133" s="9">
        <f t="shared" si="35"/>
        <v>0</v>
      </c>
      <c r="V133" s="9">
        <f t="shared" si="36"/>
        <v>0</v>
      </c>
      <c r="W133" s="9">
        <f t="shared" si="49"/>
        <v>0</v>
      </c>
      <c r="X133" s="9">
        <f t="shared" si="37"/>
        <v>0</v>
      </c>
      <c r="Z133" s="9">
        <f t="shared" si="62"/>
        <v>0</v>
      </c>
      <c r="AA133" s="9">
        <f t="shared" si="50"/>
        <v>0</v>
      </c>
      <c r="AB133" s="9">
        <f t="shared" si="38"/>
        <v>0</v>
      </c>
      <c r="AC133" s="9">
        <f t="shared" si="39"/>
        <v>0</v>
      </c>
      <c r="AD133" s="9">
        <f t="shared" si="51"/>
        <v>0</v>
      </c>
      <c r="AE133" s="9">
        <f t="shared" si="40"/>
        <v>0</v>
      </c>
      <c r="AG133" s="9">
        <f t="shared" si="63"/>
        <v>0</v>
      </c>
      <c r="AH133" s="9">
        <f t="shared" si="52"/>
        <v>0</v>
      </c>
      <c r="AI133" s="9">
        <f t="shared" si="41"/>
        <v>0</v>
      </c>
      <c r="AJ133" s="9">
        <f t="shared" si="42"/>
        <v>0</v>
      </c>
      <c r="AK133" s="9">
        <f t="shared" si="53"/>
        <v>0</v>
      </c>
      <c r="AL133" s="9">
        <f t="shared" si="64"/>
        <v>0</v>
      </c>
    </row>
    <row r="134" spans="1:38">
      <c r="A134" s="8">
        <v>126</v>
      </c>
      <c r="B134" s="9">
        <f t="shared" si="65"/>
        <v>13232738.093168467</v>
      </c>
      <c r="C134" s="10">
        <f t="shared" si="43"/>
        <v>0.3</v>
      </c>
      <c r="D134" s="11">
        <f t="shared" si="66"/>
        <v>2.9285530376777613E-2</v>
      </c>
      <c r="E134" s="9">
        <f t="shared" si="54"/>
        <v>107585.71924339766</v>
      </c>
      <c r="F134" s="9">
        <f t="shared" si="55"/>
        <v>82704.613082302909</v>
      </c>
      <c r="G134" s="9">
        <f t="shared" si="56"/>
        <v>24881.106161094751</v>
      </c>
      <c r="H134" s="9">
        <f t="shared" si="44"/>
        <v>386799.09700513881</v>
      </c>
      <c r="I134" s="9">
        <f t="shared" si="34"/>
        <v>411680.20316623355</v>
      </c>
      <c r="J134" s="9">
        <f t="shared" si="45"/>
        <v>494384.81624853646</v>
      </c>
      <c r="L134" s="9">
        <f t="shared" si="67"/>
        <v>0</v>
      </c>
      <c r="M134" s="9">
        <f t="shared" si="58"/>
        <v>0</v>
      </c>
      <c r="N134" s="9">
        <f t="shared" si="46"/>
        <v>0</v>
      </c>
      <c r="O134" s="9">
        <f t="shared" si="59"/>
        <v>0</v>
      </c>
      <c r="P134" s="9">
        <f t="shared" si="47"/>
        <v>0</v>
      </c>
      <c r="Q134" s="9">
        <f t="shared" si="48"/>
        <v>0</v>
      </c>
      <c r="S134" s="9">
        <f t="shared" si="60"/>
        <v>0</v>
      </c>
      <c r="T134" s="9">
        <f t="shared" si="61"/>
        <v>0</v>
      </c>
      <c r="U134" s="9">
        <f t="shared" si="35"/>
        <v>0</v>
      </c>
      <c r="V134" s="9">
        <f t="shared" si="36"/>
        <v>0</v>
      </c>
      <c r="W134" s="9">
        <f t="shared" si="49"/>
        <v>0</v>
      </c>
      <c r="X134" s="9">
        <f t="shared" si="37"/>
        <v>0</v>
      </c>
      <c r="Z134" s="9">
        <f t="shared" si="62"/>
        <v>0</v>
      </c>
      <c r="AA134" s="9">
        <f t="shared" si="50"/>
        <v>0</v>
      </c>
      <c r="AB134" s="9">
        <f t="shared" si="38"/>
        <v>0</v>
      </c>
      <c r="AC134" s="9">
        <f t="shared" si="39"/>
        <v>0</v>
      </c>
      <c r="AD134" s="9">
        <f t="shared" si="51"/>
        <v>0</v>
      </c>
      <c r="AE134" s="9">
        <f t="shared" si="40"/>
        <v>0</v>
      </c>
      <c r="AG134" s="9">
        <f t="shared" si="63"/>
        <v>0</v>
      </c>
      <c r="AH134" s="9">
        <f t="shared" si="52"/>
        <v>0</v>
      </c>
      <c r="AI134" s="9">
        <f t="shared" si="41"/>
        <v>0</v>
      </c>
      <c r="AJ134" s="9">
        <f t="shared" si="42"/>
        <v>0</v>
      </c>
      <c r="AK134" s="9">
        <f t="shared" si="53"/>
        <v>0</v>
      </c>
      <c r="AL134" s="9">
        <f t="shared" si="64"/>
        <v>0</v>
      </c>
    </row>
    <row r="135" spans="1:38">
      <c r="A135" s="8">
        <v>127</v>
      </c>
      <c r="B135" s="9">
        <f t="shared" si="65"/>
        <v>12821057.890002234</v>
      </c>
      <c r="C135" s="10">
        <f t="shared" si="43"/>
        <v>0.3</v>
      </c>
      <c r="D135" s="11">
        <f t="shared" si="66"/>
        <v>2.9285530376777613E-2</v>
      </c>
      <c r="E135" s="9">
        <f t="shared" si="54"/>
        <v>104435.01439438766</v>
      </c>
      <c r="F135" s="9">
        <f t="shared" si="55"/>
        <v>80131.611812513962</v>
      </c>
      <c r="G135" s="9">
        <f t="shared" si="56"/>
        <v>24303.402581873699</v>
      </c>
      <c r="H135" s="9">
        <f t="shared" si="44"/>
        <v>374759.74226551416</v>
      </c>
      <c r="I135" s="9">
        <f t="shared" si="34"/>
        <v>399063.14484738786</v>
      </c>
      <c r="J135" s="9">
        <f t="shared" si="45"/>
        <v>479194.75665990182</v>
      </c>
      <c r="L135" s="9">
        <f t="shared" si="67"/>
        <v>0</v>
      </c>
      <c r="M135" s="9">
        <f t="shared" si="58"/>
        <v>0</v>
      </c>
      <c r="N135" s="9">
        <f t="shared" si="46"/>
        <v>0</v>
      </c>
      <c r="O135" s="9">
        <f t="shared" si="59"/>
        <v>0</v>
      </c>
      <c r="P135" s="9">
        <f t="shared" si="47"/>
        <v>0</v>
      </c>
      <c r="Q135" s="9">
        <f t="shared" si="48"/>
        <v>0</v>
      </c>
      <c r="S135" s="9">
        <f t="shared" si="60"/>
        <v>0</v>
      </c>
      <c r="T135" s="9">
        <f t="shared" si="61"/>
        <v>0</v>
      </c>
      <c r="U135" s="9">
        <f t="shared" si="35"/>
        <v>0</v>
      </c>
      <c r="V135" s="9">
        <f t="shared" si="36"/>
        <v>0</v>
      </c>
      <c r="W135" s="9">
        <f t="shared" si="49"/>
        <v>0</v>
      </c>
      <c r="X135" s="9">
        <f t="shared" si="37"/>
        <v>0</v>
      </c>
      <c r="Z135" s="9">
        <f t="shared" si="62"/>
        <v>0</v>
      </c>
      <c r="AA135" s="9">
        <f t="shared" si="50"/>
        <v>0</v>
      </c>
      <c r="AB135" s="9">
        <f t="shared" si="38"/>
        <v>0</v>
      </c>
      <c r="AC135" s="9">
        <f t="shared" si="39"/>
        <v>0</v>
      </c>
      <c r="AD135" s="9">
        <f t="shared" si="51"/>
        <v>0</v>
      </c>
      <c r="AE135" s="9">
        <f t="shared" si="40"/>
        <v>0</v>
      </c>
      <c r="AG135" s="9">
        <f t="shared" si="63"/>
        <v>0</v>
      </c>
      <c r="AH135" s="9">
        <f t="shared" si="52"/>
        <v>0</v>
      </c>
      <c r="AI135" s="9">
        <f t="shared" si="41"/>
        <v>0</v>
      </c>
      <c r="AJ135" s="9">
        <f t="shared" si="42"/>
        <v>0</v>
      </c>
      <c r="AK135" s="9">
        <f t="shared" si="53"/>
        <v>0</v>
      </c>
      <c r="AL135" s="9">
        <f t="shared" si="64"/>
        <v>0</v>
      </c>
    </row>
    <row r="136" spans="1:38">
      <c r="A136" s="8">
        <v>128</v>
      </c>
      <c r="B136" s="9">
        <f t="shared" si="65"/>
        <v>12421994.745154846</v>
      </c>
      <c r="C136" s="10">
        <f t="shared" si="43"/>
        <v>0.3</v>
      </c>
      <c r="D136" s="11">
        <f t="shared" si="66"/>
        <v>2.9285530376777613E-2</v>
      </c>
      <c r="E136" s="9">
        <f t="shared" si="54"/>
        <v>101376.57960794163</v>
      </c>
      <c r="F136" s="9">
        <f t="shared" si="55"/>
        <v>77637.46715721779</v>
      </c>
      <c r="G136" s="9">
        <f t="shared" si="56"/>
        <v>23739.112450723842</v>
      </c>
      <c r="H136" s="9">
        <f t="shared" si="44"/>
        <v>363089.49195061071</v>
      </c>
      <c r="I136" s="9">
        <f t="shared" si="34"/>
        <v>386828.60440133454</v>
      </c>
      <c r="J136" s="9">
        <f t="shared" si="45"/>
        <v>464466.07155855233</v>
      </c>
      <c r="L136" s="9">
        <f t="shared" si="67"/>
        <v>0</v>
      </c>
      <c r="M136" s="9">
        <f t="shared" si="58"/>
        <v>0</v>
      </c>
      <c r="N136" s="9">
        <f t="shared" si="46"/>
        <v>0</v>
      </c>
      <c r="O136" s="9">
        <f t="shared" si="59"/>
        <v>0</v>
      </c>
      <c r="P136" s="9">
        <f t="shared" si="47"/>
        <v>0</v>
      </c>
      <c r="Q136" s="9">
        <f t="shared" si="48"/>
        <v>0</v>
      </c>
      <c r="S136" s="9">
        <f t="shared" si="60"/>
        <v>0</v>
      </c>
      <c r="T136" s="9">
        <f t="shared" si="61"/>
        <v>0</v>
      </c>
      <c r="U136" s="9">
        <f t="shared" si="35"/>
        <v>0</v>
      </c>
      <c r="V136" s="9">
        <f t="shared" si="36"/>
        <v>0</v>
      </c>
      <c r="W136" s="9">
        <f t="shared" si="49"/>
        <v>0</v>
      </c>
      <c r="X136" s="9">
        <f t="shared" si="37"/>
        <v>0</v>
      </c>
      <c r="Z136" s="9">
        <f t="shared" si="62"/>
        <v>0</v>
      </c>
      <c r="AA136" s="9">
        <f t="shared" si="50"/>
        <v>0</v>
      </c>
      <c r="AB136" s="9">
        <f t="shared" si="38"/>
        <v>0</v>
      </c>
      <c r="AC136" s="9">
        <f t="shared" si="39"/>
        <v>0</v>
      </c>
      <c r="AD136" s="9">
        <f t="shared" si="51"/>
        <v>0</v>
      </c>
      <c r="AE136" s="9">
        <f t="shared" si="40"/>
        <v>0</v>
      </c>
      <c r="AG136" s="9">
        <f t="shared" si="63"/>
        <v>0</v>
      </c>
      <c r="AH136" s="9">
        <f t="shared" si="52"/>
        <v>0</v>
      </c>
      <c r="AI136" s="9">
        <f t="shared" si="41"/>
        <v>0</v>
      </c>
      <c r="AJ136" s="9">
        <f t="shared" si="42"/>
        <v>0</v>
      </c>
      <c r="AK136" s="9">
        <f t="shared" si="53"/>
        <v>0</v>
      </c>
      <c r="AL136" s="9">
        <f t="shared" si="64"/>
        <v>0</v>
      </c>
    </row>
    <row r="137" spans="1:38">
      <c r="A137" s="8">
        <v>129</v>
      </c>
      <c r="B137" s="9">
        <f t="shared" si="65"/>
        <v>12035166.140753511</v>
      </c>
      <c r="C137" s="10">
        <f t="shared" si="43"/>
        <v>0.3</v>
      </c>
      <c r="D137" s="11">
        <f t="shared" si="66"/>
        <v>2.9285530376777613E-2</v>
      </c>
      <c r="E137" s="9">
        <f t="shared" si="54"/>
        <v>98407.712706339429</v>
      </c>
      <c r="F137" s="9">
        <f t="shared" si="55"/>
        <v>75219.78837970944</v>
      </c>
      <c r="G137" s="9">
        <f t="shared" si="56"/>
        <v>23187.924326629989</v>
      </c>
      <c r="H137" s="9">
        <f t="shared" si="44"/>
        <v>351777.15294236038</v>
      </c>
      <c r="I137" s="9">
        <f t="shared" ref="I137:I200" si="68">H137+G137</f>
        <v>374965.07726899034</v>
      </c>
      <c r="J137" s="9">
        <f t="shared" si="45"/>
        <v>450184.86564869981</v>
      </c>
      <c r="L137" s="9">
        <f t="shared" si="67"/>
        <v>0</v>
      </c>
      <c r="M137" s="9">
        <f t="shared" si="58"/>
        <v>0</v>
      </c>
      <c r="N137" s="9">
        <f t="shared" si="46"/>
        <v>0</v>
      </c>
      <c r="O137" s="9">
        <f t="shared" si="59"/>
        <v>0</v>
      </c>
      <c r="P137" s="9">
        <f t="shared" si="47"/>
        <v>0</v>
      </c>
      <c r="Q137" s="9">
        <f t="shared" si="48"/>
        <v>0</v>
      </c>
      <c r="S137" s="9">
        <f t="shared" si="60"/>
        <v>0</v>
      </c>
      <c r="T137" s="9">
        <f t="shared" si="61"/>
        <v>0</v>
      </c>
      <c r="U137" s="9">
        <f t="shared" ref="U137:U200" si="69">IF(L137&gt;Q137,0,IF(U136&gt;0,IF(S137&gt;0,$G137,0),O137+N137+M137-Q137))</f>
        <v>0</v>
      </c>
      <c r="V137" s="9">
        <f t="shared" ref="V137:V200" si="70">IF(L137&gt;Q137,0,IF(S137&gt;0,$H137,0))</f>
        <v>0</v>
      </c>
      <c r="W137" s="9">
        <f t="shared" si="49"/>
        <v>0</v>
      </c>
      <c r="X137" s="9">
        <f t="shared" ref="X137:X200" si="71">IF(T137+U137+V137&lt;S137,T137+U137+V137,S137)</f>
        <v>0</v>
      </c>
      <c r="Z137" s="9">
        <f t="shared" si="62"/>
        <v>0</v>
      </c>
      <c r="AA137" s="9">
        <f t="shared" si="50"/>
        <v>0</v>
      </c>
      <c r="AB137" s="9">
        <f t="shared" ref="AB137:AB200" si="72">IF(S137&gt;X137,0,IF(AB136&gt;0,IF(Z137&gt;0,$G137,0),V137+U137+T137-X137))</f>
        <v>0</v>
      </c>
      <c r="AC137" s="9">
        <f t="shared" ref="AC137:AC200" si="73">IF(S137&gt;X137,0,IF(Z137&gt;0,$H137,0))</f>
        <v>0</v>
      </c>
      <c r="AD137" s="9">
        <f t="shared" si="51"/>
        <v>0</v>
      </c>
      <c r="AE137" s="9">
        <f t="shared" ref="AE137:AE200" si="74">IF(AA137+AB137+AC137&lt;Z137,AA137+AB137+AC137,Z137)</f>
        <v>0</v>
      </c>
      <c r="AG137" s="9">
        <f t="shared" si="63"/>
        <v>0</v>
      </c>
      <c r="AH137" s="9">
        <f t="shared" si="52"/>
        <v>0</v>
      </c>
      <c r="AI137" s="9">
        <f t="shared" ref="AI137:AI200" si="75">IF(Z137&gt;AE137,0,IF(AI136&gt;0,IF(AG137&gt;0,$G137,0),AC137+AB137+AA137-AE137))</f>
        <v>0</v>
      </c>
      <c r="AJ137" s="9">
        <f t="shared" ref="AJ137:AJ200" si="76">IF(Z137&gt;AE137,0,IF(AG137&gt;0,$H137,0))</f>
        <v>0</v>
      </c>
      <c r="AK137" s="9">
        <f t="shared" si="53"/>
        <v>0</v>
      </c>
      <c r="AL137" s="9">
        <f t="shared" si="64"/>
        <v>0</v>
      </c>
    </row>
    <row r="138" spans="1:38">
      <c r="A138" s="8">
        <v>130</v>
      </c>
      <c r="B138" s="9">
        <f t="shared" si="65"/>
        <v>11660201.063484522</v>
      </c>
      <c r="C138" s="10">
        <f t="shared" ref="C138:C201" si="77">IF(A138&lt;$D$2,($B$2/100)*($C$2*(A138/$D$2)),($B$2/100)*$C$2)</f>
        <v>0.3</v>
      </c>
      <c r="D138" s="11">
        <f t="shared" si="66"/>
        <v>2.9285530376777613E-2</v>
      </c>
      <c r="E138" s="9">
        <f t="shared" si="54"/>
        <v>95525.790646568741</v>
      </c>
      <c r="F138" s="9">
        <f t="shared" si="55"/>
        <v>72876.25664677826</v>
      </c>
      <c r="G138" s="9">
        <f t="shared" si="56"/>
        <v>22649.533999790481</v>
      </c>
      <c r="H138" s="9">
        <f t="shared" ref="H138:H201" si="78">IF(B138-G138&gt;0,D138*(B138-G138),0)</f>
        <v>340811.86882803985</v>
      </c>
      <c r="I138" s="9">
        <f t="shared" si="68"/>
        <v>363461.40282783034</v>
      </c>
      <c r="J138" s="9">
        <f t="shared" ref="J138:J201" si="79">F138+G138+H138</f>
        <v>436337.6594746086</v>
      </c>
      <c r="L138" s="9">
        <f t="shared" si="67"/>
        <v>0</v>
      </c>
      <c r="M138" s="9">
        <f t="shared" si="58"/>
        <v>0</v>
      </c>
      <c r="N138" s="9">
        <f t="shared" ref="N138:N201" si="80">IF(L138&gt;0,G138,0)</f>
        <v>0</v>
      </c>
      <c r="O138" s="9">
        <f t="shared" si="59"/>
        <v>0</v>
      </c>
      <c r="P138" s="9">
        <f t="shared" ref="P138:P201" si="81">N138+O138</f>
        <v>0</v>
      </c>
      <c r="Q138" s="9">
        <f t="shared" ref="Q138:Q201" si="82">IF(M138+N138+O138&lt;L138,M138+N138+O138,L138)</f>
        <v>0</v>
      </c>
      <c r="S138" s="9">
        <f t="shared" si="60"/>
        <v>0</v>
      </c>
      <c r="T138" s="9">
        <f t="shared" si="61"/>
        <v>0</v>
      </c>
      <c r="U138" s="9">
        <f t="shared" si="69"/>
        <v>0</v>
      </c>
      <c r="V138" s="9">
        <f t="shared" si="70"/>
        <v>0</v>
      </c>
      <c r="W138" s="9">
        <f t="shared" ref="W138:W201" si="83">U138+V138</f>
        <v>0</v>
      </c>
      <c r="X138" s="9">
        <f t="shared" si="71"/>
        <v>0</v>
      </c>
      <c r="Z138" s="9">
        <f t="shared" si="62"/>
        <v>0</v>
      </c>
      <c r="AA138" s="9">
        <f t="shared" ref="AA138:AA151" si="84">Z138*($N$4/12)</f>
        <v>0</v>
      </c>
      <c r="AB138" s="9">
        <f t="shared" si="72"/>
        <v>0</v>
      </c>
      <c r="AC138" s="9">
        <f t="shared" si="73"/>
        <v>0</v>
      </c>
      <c r="AD138" s="9">
        <f t="shared" ref="AD138:AD201" si="85">AB138+AC138</f>
        <v>0</v>
      </c>
      <c r="AE138" s="9">
        <f t="shared" si="74"/>
        <v>0</v>
      </c>
      <c r="AG138" s="9">
        <f t="shared" si="63"/>
        <v>0</v>
      </c>
      <c r="AH138" s="9">
        <f t="shared" ref="AH138:AH201" si="86">AG138*($N$5/12)</f>
        <v>0</v>
      </c>
      <c r="AI138" s="9">
        <f t="shared" si="75"/>
        <v>0</v>
      </c>
      <c r="AJ138" s="9">
        <f t="shared" si="76"/>
        <v>0</v>
      </c>
      <c r="AK138" s="9">
        <f t="shared" ref="AK138:AK201" si="87">AI138+AJ138</f>
        <v>0</v>
      </c>
      <c r="AL138" s="9">
        <f t="shared" si="64"/>
        <v>0</v>
      </c>
    </row>
    <row r="139" spans="1:38">
      <c r="A139" s="8">
        <v>131</v>
      </c>
      <c r="B139" s="9">
        <f t="shared" si="65"/>
        <v>11296739.660656691</v>
      </c>
      <c r="C139" s="10">
        <f t="shared" si="77"/>
        <v>0.3</v>
      </c>
      <c r="D139" s="11">
        <f t="shared" si="66"/>
        <v>2.9285530376777613E-2</v>
      </c>
      <c r="E139" s="9">
        <f t="shared" ref="E139:E202" si="88">IF(H138&gt;0,ABS(PMT($B$3/12,$A$368-A138,B139,0,0)),ABS(PMT($B$3/12,$A$368,$B$9,0,0)))</f>
        <v>92728.267202822943</v>
      </c>
      <c r="F139" s="9">
        <f t="shared" ref="F139:F202" si="89">B139*($B$3/12)</f>
        <v>70604.62287910431</v>
      </c>
      <c r="G139" s="9">
        <f t="shared" ref="G139:G202" si="90">E139-F139</f>
        <v>22123.644323718632</v>
      </c>
      <c r="H139" s="9">
        <f t="shared" si="78"/>
        <v>330183.10983282269</v>
      </c>
      <c r="I139" s="9">
        <f t="shared" si="68"/>
        <v>352306.75415654131</v>
      </c>
      <c r="J139" s="9">
        <f t="shared" si="79"/>
        <v>422911.37703564565</v>
      </c>
      <c r="L139" s="9">
        <f t="shared" si="67"/>
        <v>0</v>
      </c>
      <c r="M139" s="9">
        <f t="shared" ref="M139:M202" si="91">L139*($N$2/12)</f>
        <v>0</v>
      </c>
      <c r="N139" s="9">
        <f t="shared" si="80"/>
        <v>0</v>
      </c>
      <c r="O139" s="9">
        <f t="shared" ref="O139:O202" si="92">IF(L139&gt;0,H139,0)</f>
        <v>0</v>
      </c>
      <c r="P139" s="9">
        <f t="shared" si="81"/>
        <v>0</v>
      </c>
      <c r="Q139" s="9">
        <f t="shared" si="82"/>
        <v>0</v>
      </c>
      <c r="S139" s="9">
        <f t="shared" ref="S139:S202" si="93">IF(S138-W138&gt;0,S138-W138,0)</f>
        <v>0</v>
      </c>
      <c r="T139" s="9">
        <f t="shared" ref="T139:T202" si="94">S139*($N$3/12)</f>
        <v>0</v>
      </c>
      <c r="U139" s="9">
        <f t="shared" si="69"/>
        <v>0</v>
      </c>
      <c r="V139" s="9">
        <f t="shared" si="70"/>
        <v>0</v>
      </c>
      <c r="W139" s="9">
        <f t="shared" si="83"/>
        <v>0</v>
      </c>
      <c r="X139" s="9">
        <f t="shared" si="71"/>
        <v>0</v>
      </c>
      <c r="Z139" s="9">
        <f t="shared" ref="Z139:Z202" si="95">IF(Z138-AD138&gt;0,Z138-AD138,0)</f>
        <v>0</v>
      </c>
      <c r="AA139" s="9">
        <f t="shared" si="84"/>
        <v>0</v>
      </c>
      <c r="AB139" s="9">
        <f t="shared" si="72"/>
        <v>0</v>
      </c>
      <c r="AC139" s="9">
        <f t="shared" si="73"/>
        <v>0</v>
      </c>
      <c r="AD139" s="9">
        <f t="shared" si="85"/>
        <v>0</v>
      </c>
      <c r="AE139" s="9">
        <f t="shared" si="74"/>
        <v>0</v>
      </c>
      <c r="AG139" s="9">
        <f t="shared" ref="AG139:AG202" si="96">IF(AG138-AK138&gt;0,AG138-AK138,0)</f>
        <v>0</v>
      </c>
      <c r="AH139" s="9">
        <f t="shared" si="86"/>
        <v>0</v>
      </c>
      <c r="AI139" s="9">
        <f t="shared" si="75"/>
        <v>0</v>
      </c>
      <c r="AJ139" s="9">
        <f t="shared" si="76"/>
        <v>0</v>
      </c>
      <c r="AK139" s="9">
        <f t="shared" si="87"/>
        <v>0</v>
      </c>
      <c r="AL139" s="9">
        <f t="shared" ref="AL139:AL202" si="97">IF(AH139+AI139+AJ139&lt;AG139,AH139+AI139+AJ139,AG139)</f>
        <v>0</v>
      </c>
    </row>
    <row r="140" spans="1:38">
      <c r="A140" s="8">
        <v>132</v>
      </c>
      <c r="B140" s="9">
        <f t="shared" ref="B140:B203" si="98">IF(B139-I139&gt;0,B139-I139,0)</f>
        <v>10944432.90650015</v>
      </c>
      <c r="C140" s="10">
        <f t="shared" si="77"/>
        <v>0.3</v>
      </c>
      <c r="D140" s="11">
        <f t="shared" si="66"/>
        <v>2.9285530376777613E-2</v>
      </c>
      <c r="E140" s="9">
        <f t="shared" si="88"/>
        <v>90012.670716868728</v>
      </c>
      <c r="F140" s="9">
        <f t="shared" si="89"/>
        <v>68402.705665625923</v>
      </c>
      <c r="G140" s="9">
        <f t="shared" si="90"/>
        <v>21609.965051242805</v>
      </c>
      <c r="H140" s="9">
        <f t="shared" si="78"/>
        <v>319880.66305196536</v>
      </c>
      <c r="I140" s="9">
        <f t="shared" si="68"/>
        <v>341490.62810320815</v>
      </c>
      <c r="J140" s="9">
        <f t="shared" si="79"/>
        <v>409893.33376883407</v>
      </c>
      <c r="L140" s="9">
        <f t="shared" si="67"/>
        <v>0</v>
      </c>
      <c r="M140" s="9">
        <f t="shared" si="91"/>
        <v>0</v>
      </c>
      <c r="N140" s="9">
        <f t="shared" si="80"/>
        <v>0</v>
      </c>
      <c r="O140" s="9">
        <f t="shared" si="92"/>
        <v>0</v>
      </c>
      <c r="P140" s="9">
        <f t="shared" si="81"/>
        <v>0</v>
      </c>
      <c r="Q140" s="9">
        <f t="shared" si="82"/>
        <v>0</v>
      </c>
      <c r="S140" s="9">
        <f t="shared" si="93"/>
        <v>0</v>
      </c>
      <c r="T140" s="9">
        <f t="shared" si="94"/>
        <v>0</v>
      </c>
      <c r="U140" s="9">
        <f t="shared" si="69"/>
        <v>0</v>
      </c>
      <c r="V140" s="9">
        <f t="shared" si="70"/>
        <v>0</v>
      </c>
      <c r="W140" s="9">
        <f t="shared" si="83"/>
        <v>0</v>
      </c>
      <c r="X140" s="9">
        <f t="shared" si="71"/>
        <v>0</v>
      </c>
      <c r="Z140" s="9">
        <f t="shared" si="95"/>
        <v>0</v>
      </c>
      <c r="AA140" s="9">
        <f t="shared" si="84"/>
        <v>0</v>
      </c>
      <c r="AB140" s="9">
        <f t="shared" si="72"/>
        <v>0</v>
      </c>
      <c r="AC140" s="9">
        <f t="shared" si="73"/>
        <v>0</v>
      </c>
      <c r="AD140" s="9">
        <f t="shared" si="85"/>
        <v>0</v>
      </c>
      <c r="AE140" s="9">
        <f t="shared" si="74"/>
        <v>0</v>
      </c>
      <c r="AG140" s="9">
        <f t="shared" si="96"/>
        <v>0</v>
      </c>
      <c r="AH140" s="9">
        <f t="shared" si="86"/>
        <v>0</v>
      </c>
      <c r="AI140" s="9">
        <f t="shared" si="75"/>
        <v>0</v>
      </c>
      <c r="AJ140" s="9">
        <f t="shared" si="76"/>
        <v>0</v>
      </c>
      <c r="AK140" s="9">
        <f t="shared" si="87"/>
        <v>0</v>
      </c>
      <c r="AL140" s="9">
        <f t="shared" si="97"/>
        <v>0</v>
      </c>
    </row>
    <row r="141" spans="1:38">
      <c r="A141" s="8">
        <v>133</v>
      </c>
      <c r="B141" s="9">
        <f t="shared" si="98"/>
        <v>10602942.278396942</v>
      </c>
      <c r="C141" s="10">
        <f t="shared" si="77"/>
        <v>0.3</v>
      </c>
      <c r="D141" s="11">
        <f t="shared" si="66"/>
        <v>2.9285530376777613E-2</v>
      </c>
      <c r="E141" s="9">
        <f t="shared" si="88"/>
        <v>87376.601914294995</v>
      </c>
      <c r="F141" s="9">
        <f t="shared" si="89"/>
        <v>66268.389239980883</v>
      </c>
      <c r="G141" s="9">
        <f t="shared" si="90"/>
        <v>21108.212674314113</v>
      </c>
      <c r="H141" s="9">
        <f t="shared" si="78"/>
        <v>309894.62297374016</v>
      </c>
      <c r="I141" s="9">
        <f t="shared" si="68"/>
        <v>331002.83564805426</v>
      </c>
      <c r="J141" s="9">
        <f t="shared" si="79"/>
        <v>397271.22488803515</v>
      </c>
      <c r="L141" s="9">
        <f t="shared" si="67"/>
        <v>0</v>
      </c>
      <c r="M141" s="9">
        <f t="shared" si="91"/>
        <v>0</v>
      </c>
      <c r="N141" s="9">
        <f t="shared" si="80"/>
        <v>0</v>
      </c>
      <c r="O141" s="9">
        <f t="shared" si="92"/>
        <v>0</v>
      </c>
      <c r="P141" s="9">
        <f t="shared" si="81"/>
        <v>0</v>
      </c>
      <c r="Q141" s="9">
        <f t="shared" si="82"/>
        <v>0</v>
      </c>
      <c r="S141" s="9">
        <f t="shared" si="93"/>
        <v>0</v>
      </c>
      <c r="T141" s="9">
        <f t="shared" si="94"/>
        <v>0</v>
      </c>
      <c r="U141" s="9">
        <f t="shared" si="69"/>
        <v>0</v>
      </c>
      <c r="V141" s="9">
        <f t="shared" si="70"/>
        <v>0</v>
      </c>
      <c r="W141" s="9">
        <f t="shared" si="83"/>
        <v>0</v>
      </c>
      <c r="X141" s="9">
        <f t="shared" si="71"/>
        <v>0</v>
      </c>
      <c r="Z141" s="9">
        <f t="shared" si="95"/>
        <v>0</v>
      </c>
      <c r="AA141" s="9">
        <f t="shared" si="84"/>
        <v>0</v>
      </c>
      <c r="AB141" s="9">
        <f t="shared" si="72"/>
        <v>0</v>
      </c>
      <c r="AC141" s="9">
        <f t="shared" si="73"/>
        <v>0</v>
      </c>
      <c r="AD141" s="9">
        <f t="shared" si="85"/>
        <v>0</v>
      </c>
      <c r="AE141" s="9">
        <f t="shared" si="74"/>
        <v>0</v>
      </c>
      <c r="AG141" s="9">
        <f t="shared" si="96"/>
        <v>0</v>
      </c>
      <c r="AH141" s="9">
        <f t="shared" si="86"/>
        <v>0</v>
      </c>
      <c r="AI141" s="9">
        <f t="shared" si="75"/>
        <v>0</v>
      </c>
      <c r="AJ141" s="9">
        <f t="shared" si="76"/>
        <v>0</v>
      </c>
      <c r="AK141" s="9">
        <f t="shared" si="87"/>
        <v>0</v>
      </c>
      <c r="AL141" s="9">
        <f t="shared" si="97"/>
        <v>0</v>
      </c>
    </row>
    <row r="142" spans="1:38">
      <c r="A142" s="8">
        <v>134</v>
      </c>
      <c r="B142" s="9">
        <f t="shared" si="98"/>
        <v>10271939.442748887</v>
      </c>
      <c r="C142" s="10">
        <f t="shared" si="77"/>
        <v>0.3</v>
      </c>
      <c r="D142" s="11">
        <f t="shared" si="66"/>
        <v>2.9285530376777613E-2</v>
      </c>
      <c r="E142" s="9">
        <f t="shared" si="88"/>
        <v>84817.731784714299</v>
      </c>
      <c r="F142" s="9">
        <f t="shared" si="89"/>
        <v>64199.621517180538</v>
      </c>
      <c r="G142" s="9">
        <f t="shared" si="90"/>
        <v>20618.110267533761</v>
      </c>
      <c r="H142" s="9">
        <f t="shared" si="78"/>
        <v>300215.38228449109</v>
      </c>
      <c r="I142" s="9">
        <f t="shared" si="68"/>
        <v>320833.49255202484</v>
      </c>
      <c r="J142" s="9">
        <f t="shared" si="79"/>
        <v>385033.11406920536</v>
      </c>
      <c r="L142" s="9">
        <f t="shared" si="67"/>
        <v>0</v>
      </c>
      <c r="M142" s="9">
        <f t="shared" si="91"/>
        <v>0</v>
      </c>
      <c r="N142" s="9">
        <f t="shared" si="80"/>
        <v>0</v>
      </c>
      <c r="O142" s="9">
        <f t="shared" si="92"/>
        <v>0</v>
      </c>
      <c r="P142" s="9">
        <f t="shared" si="81"/>
        <v>0</v>
      </c>
      <c r="Q142" s="9">
        <f t="shared" si="82"/>
        <v>0</v>
      </c>
      <c r="S142" s="9">
        <f t="shared" si="93"/>
        <v>0</v>
      </c>
      <c r="T142" s="9">
        <f t="shared" si="94"/>
        <v>0</v>
      </c>
      <c r="U142" s="9">
        <f t="shared" si="69"/>
        <v>0</v>
      </c>
      <c r="V142" s="9">
        <f t="shared" si="70"/>
        <v>0</v>
      </c>
      <c r="W142" s="9">
        <f t="shared" si="83"/>
        <v>0</v>
      </c>
      <c r="X142" s="9">
        <f t="shared" si="71"/>
        <v>0</v>
      </c>
      <c r="Z142" s="9">
        <f t="shared" si="95"/>
        <v>0</v>
      </c>
      <c r="AA142" s="9">
        <f t="shared" si="84"/>
        <v>0</v>
      </c>
      <c r="AB142" s="9">
        <f t="shared" si="72"/>
        <v>0</v>
      </c>
      <c r="AC142" s="9">
        <f t="shared" si="73"/>
        <v>0</v>
      </c>
      <c r="AD142" s="9">
        <f t="shared" si="85"/>
        <v>0</v>
      </c>
      <c r="AE142" s="9">
        <f t="shared" si="74"/>
        <v>0</v>
      </c>
      <c r="AG142" s="9">
        <f t="shared" si="96"/>
        <v>0</v>
      </c>
      <c r="AH142" s="9">
        <f t="shared" si="86"/>
        <v>0</v>
      </c>
      <c r="AI142" s="9">
        <f t="shared" si="75"/>
        <v>0</v>
      </c>
      <c r="AJ142" s="9">
        <f t="shared" si="76"/>
        <v>0</v>
      </c>
      <c r="AK142" s="9">
        <f t="shared" si="87"/>
        <v>0</v>
      </c>
      <c r="AL142" s="9">
        <f t="shared" si="97"/>
        <v>0</v>
      </c>
    </row>
    <row r="143" spans="1:38">
      <c r="A143" s="8">
        <v>135</v>
      </c>
      <c r="B143" s="9">
        <f t="shared" si="98"/>
        <v>9951105.9501968622</v>
      </c>
      <c r="C143" s="10">
        <f t="shared" si="77"/>
        <v>0.3</v>
      </c>
      <c r="D143" s="11">
        <f t="shared" si="66"/>
        <v>2.9285530376777613E-2</v>
      </c>
      <c r="E143" s="9">
        <f t="shared" si="88"/>
        <v>82333.799524043672</v>
      </c>
      <c r="F143" s="9">
        <f t="shared" si="89"/>
        <v>62194.412188730385</v>
      </c>
      <c r="G143" s="9">
        <f t="shared" si="90"/>
        <v>20139.387335313288</v>
      </c>
      <c r="H143" s="9">
        <f t="shared" si="78"/>
        <v>290833.62294744467</v>
      </c>
      <c r="I143" s="9">
        <f t="shared" si="68"/>
        <v>310973.01028275798</v>
      </c>
      <c r="J143" s="9">
        <f t="shared" si="79"/>
        <v>373167.42247148836</v>
      </c>
      <c r="L143" s="9">
        <f t="shared" si="67"/>
        <v>0</v>
      </c>
      <c r="M143" s="9">
        <f t="shared" si="91"/>
        <v>0</v>
      </c>
      <c r="N143" s="9">
        <f t="shared" si="80"/>
        <v>0</v>
      </c>
      <c r="O143" s="9">
        <f t="shared" si="92"/>
        <v>0</v>
      </c>
      <c r="P143" s="9">
        <f t="shared" si="81"/>
        <v>0</v>
      </c>
      <c r="Q143" s="9">
        <f t="shared" si="82"/>
        <v>0</v>
      </c>
      <c r="S143" s="9">
        <f t="shared" si="93"/>
        <v>0</v>
      </c>
      <c r="T143" s="9">
        <f t="shared" si="94"/>
        <v>0</v>
      </c>
      <c r="U143" s="9">
        <f t="shared" si="69"/>
        <v>0</v>
      </c>
      <c r="V143" s="9">
        <f t="shared" si="70"/>
        <v>0</v>
      </c>
      <c r="W143" s="9">
        <f t="shared" si="83"/>
        <v>0</v>
      </c>
      <c r="X143" s="9">
        <f t="shared" si="71"/>
        <v>0</v>
      </c>
      <c r="Z143" s="9">
        <f t="shared" si="95"/>
        <v>0</v>
      </c>
      <c r="AA143" s="9">
        <f t="shared" si="84"/>
        <v>0</v>
      </c>
      <c r="AB143" s="9">
        <f t="shared" si="72"/>
        <v>0</v>
      </c>
      <c r="AC143" s="9">
        <f t="shared" si="73"/>
        <v>0</v>
      </c>
      <c r="AD143" s="9">
        <f t="shared" si="85"/>
        <v>0</v>
      </c>
      <c r="AE143" s="9">
        <f t="shared" si="74"/>
        <v>0</v>
      </c>
      <c r="AG143" s="9">
        <f t="shared" si="96"/>
        <v>0</v>
      </c>
      <c r="AH143" s="9">
        <f t="shared" si="86"/>
        <v>0</v>
      </c>
      <c r="AI143" s="9">
        <f t="shared" si="75"/>
        <v>0</v>
      </c>
      <c r="AJ143" s="9">
        <f t="shared" si="76"/>
        <v>0</v>
      </c>
      <c r="AK143" s="9">
        <f t="shared" si="87"/>
        <v>0</v>
      </c>
      <c r="AL143" s="9">
        <f t="shared" si="97"/>
        <v>0</v>
      </c>
    </row>
    <row r="144" spans="1:38">
      <c r="A144" s="8">
        <v>136</v>
      </c>
      <c r="B144" s="9">
        <f t="shared" si="98"/>
        <v>9640132.9399141036</v>
      </c>
      <c r="C144" s="10">
        <f t="shared" si="77"/>
        <v>0.3</v>
      </c>
      <c r="D144" s="11">
        <f t="shared" si="66"/>
        <v>2.9285530376777613E-2</v>
      </c>
      <c r="E144" s="9">
        <f t="shared" si="88"/>
        <v>79922.610537046756</v>
      </c>
      <c r="F144" s="9">
        <f t="shared" si="89"/>
        <v>60250.830874463143</v>
      </c>
      <c r="G144" s="9">
        <f t="shared" si="90"/>
        <v>19671.779662583613</v>
      </c>
      <c r="H144" s="9">
        <f t="shared" si="78"/>
        <v>281740.30754715513</v>
      </c>
      <c r="I144" s="9">
        <f t="shared" si="68"/>
        <v>301412.08720973873</v>
      </c>
      <c r="J144" s="9">
        <f t="shared" si="79"/>
        <v>361662.91808420187</v>
      </c>
      <c r="L144" s="9">
        <f t="shared" si="67"/>
        <v>0</v>
      </c>
      <c r="M144" s="9">
        <f t="shared" si="91"/>
        <v>0</v>
      </c>
      <c r="N144" s="9">
        <f t="shared" si="80"/>
        <v>0</v>
      </c>
      <c r="O144" s="9">
        <f t="shared" si="92"/>
        <v>0</v>
      </c>
      <c r="P144" s="9">
        <f t="shared" si="81"/>
        <v>0</v>
      </c>
      <c r="Q144" s="9">
        <f t="shared" si="82"/>
        <v>0</v>
      </c>
      <c r="S144" s="9">
        <f t="shared" si="93"/>
        <v>0</v>
      </c>
      <c r="T144" s="9">
        <f t="shared" si="94"/>
        <v>0</v>
      </c>
      <c r="U144" s="9">
        <f t="shared" si="69"/>
        <v>0</v>
      </c>
      <c r="V144" s="9">
        <f t="shared" si="70"/>
        <v>0</v>
      </c>
      <c r="W144" s="9">
        <f t="shared" si="83"/>
        <v>0</v>
      </c>
      <c r="X144" s="9">
        <f t="shared" si="71"/>
        <v>0</v>
      </c>
      <c r="Z144" s="9">
        <f t="shared" si="95"/>
        <v>0</v>
      </c>
      <c r="AA144" s="9">
        <f t="shared" si="84"/>
        <v>0</v>
      </c>
      <c r="AB144" s="9">
        <f t="shared" si="72"/>
        <v>0</v>
      </c>
      <c r="AC144" s="9">
        <f t="shared" si="73"/>
        <v>0</v>
      </c>
      <c r="AD144" s="9">
        <f t="shared" si="85"/>
        <v>0</v>
      </c>
      <c r="AE144" s="9">
        <f t="shared" si="74"/>
        <v>0</v>
      </c>
      <c r="AG144" s="9">
        <f t="shared" si="96"/>
        <v>0</v>
      </c>
      <c r="AH144" s="9">
        <f t="shared" si="86"/>
        <v>0</v>
      </c>
      <c r="AI144" s="9">
        <f t="shared" si="75"/>
        <v>0</v>
      </c>
      <c r="AJ144" s="9">
        <f t="shared" si="76"/>
        <v>0</v>
      </c>
      <c r="AK144" s="9">
        <f t="shared" si="87"/>
        <v>0</v>
      </c>
      <c r="AL144" s="9">
        <f t="shared" si="97"/>
        <v>0</v>
      </c>
    </row>
    <row r="145" spans="1:38">
      <c r="A145" s="8">
        <v>137</v>
      </c>
      <c r="B145" s="9">
        <f t="shared" si="98"/>
        <v>9338720.8527043648</v>
      </c>
      <c r="C145" s="10">
        <f t="shared" si="77"/>
        <v>0.3</v>
      </c>
      <c r="D145" s="11">
        <f t="shared" si="66"/>
        <v>2.9285530376777613E-2</v>
      </c>
      <c r="E145" s="9">
        <f t="shared" si="88"/>
        <v>77582.034498372712</v>
      </c>
      <c r="F145" s="9">
        <f t="shared" si="89"/>
        <v>58367.005329402273</v>
      </c>
      <c r="G145" s="9">
        <f t="shared" si="90"/>
        <v>19215.029168970439</v>
      </c>
      <c r="H145" s="9">
        <f t="shared" si="78"/>
        <v>272926.67089170165</v>
      </c>
      <c r="I145" s="9">
        <f t="shared" si="68"/>
        <v>292141.70006067207</v>
      </c>
      <c r="J145" s="9">
        <f t="shared" si="79"/>
        <v>350508.70539007435</v>
      </c>
      <c r="L145" s="9">
        <f t="shared" si="67"/>
        <v>0</v>
      </c>
      <c r="M145" s="9">
        <f t="shared" si="91"/>
        <v>0</v>
      </c>
      <c r="N145" s="9">
        <f t="shared" si="80"/>
        <v>0</v>
      </c>
      <c r="O145" s="9">
        <f t="shared" si="92"/>
        <v>0</v>
      </c>
      <c r="P145" s="9">
        <f t="shared" si="81"/>
        <v>0</v>
      </c>
      <c r="Q145" s="9">
        <f t="shared" si="82"/>
        <v>0</v>
      </c>
      <c r="S145" s="9">
        <f t="shared" si="93"/>
        <v>0</v>
      </c>
      <c r="T145" s="9">
        <f t="shared" si="94"/>
        <v>0</v>
      </c>
      <c r="U145" s="9">
        <f t="shared" si="69"/>
        <v>0</v>
      </c>
      <c r="V145" s="9">
        <f t="shared" si="70"/>
        <v>0</v>
      </c>
      <c r="W145" s="9">
        <f t="shared" si="83"/>
        <v>0</v>
      </c>
      <c r="X145" s="9">
        <f t="shared" si="71"/>
        <v>0</v>
      </c>
      <c r="Z145" s="9">
        <f t="shared" si="95"/>
        <v>0</v>
      </c>
      <c r="AA145" s="9">
        <f t="shared" si="84"/>
        <v>0</v>
      </c>
      <c r="AB145" s="9">
        <f t="shared" si="72"/>
        <v>0</v>
      </c>
      <c r="AC145" s="9">
        <f t="shared" si="73"/>
        <v>0</v>
      </c>
      <c r="AD145" s="9">
        <f t="shared" si="85"/>
        <v>0</v>
      </c>
      <c r="AE145" s="9">
        <f t="shared" si="74"/>
        <v>0</v>
      </c>
      <c r="AG145" s="9">
        <f t="shared" si="96"/>
        <v>0</v>
      </c>
      <c r="AH145" s="9">
        <f t="shared" si="86"/>
        <v>0</v>
      </c>
      <c r="AI145" s="9">
        <f t="shared" si="75"/>
        <v>0</v>
      </c>
      <c r="AJ145" s="9">
        <f t="shared" si="76"/>
        <v>0</v>
      </c>
      <c r="AK145" s="9">
        <f t="shared" si="87"/>
        <v>0</v>
      </c>
      <c r="AL145" s="9">
        <f t="shared" si="97"/>
        <v>0</v>
      </c>
    </row>
    <row r="146" spans="1:38">
      <c r="A146" s="8">
        <v>138</v>
      </c>
      <c r="B146" s="9">
        <f t="shared" si="98"/>
        <v>9046579.1526436936</v>
      </c>
      <c r="C146" s="10">
        <f t="shared" si="77"/>
        <v>0.3</v>
      </c>
      <c r="D146" s="11">
        <f t="shared" si="66"/>
        <v>2.9285530376777613E-2</v>
      </c>
      <c r="E146" s="9">
        <f t="shared" si="88"/>
        <v>75310.003470378433</v>
      </c>
      <c r="F146" s="9">
        <f t="shared" si="89"/>
        <v>56541.119704023084</v>
      </c>
      <c r="G146" s="9">
        <f t="shared" si="90"/>
        <v>18768.88376635535</v>
      </c>
      <c r="H146" s="9">
        <f t="shared" si="78"/>
        <v>264384.21186499216</v>
      </c>
      <c r="I146" s="9">
        <f t="shared" si="68"/>
        <v>283153.0956313475</v>
      </c>
      <c r="J146" s="9">
        <f t="shared" si="79"/>
        <v>339694.21533537062</v>
      </c>
      <c r="L146" s="9">
        <f t="shared" si="67"/>
        <v>0</v>
      </c>
      <c r="M146" s="9">
        <f t="shared" si="91"/>
        <v>0</v>
      </c>
      <c r="N146" s="9">
        <f t="shared" si="80"/>
        <v>0</v>
      </c>
      <c r="O146" s="9">
        <f t="shared" si="92"/>
        <v>0</v>
      </c>
      <c r="P146" s="9">
        <f t="shared" si="81"/>
        <v>0</v>
      </c>
      <c r="Q146" s="9">
        <f t="shared" si="82"/>
        <v>0</v>
      </c>
      <c r="S146" s="9">
        <f t="shared" si="93"/>
        <v>0</v>
      </c>
      <c r="T146" s="9">
        <f t="shared" si="94"/>
        <v>0</v>
      </c>
      <c r="U146" s="9">
        <f t="shared" si="69"/>
        <v>0</v>
      </c>
      <c r="V146" s="9">
        <f t="shared" si="70"/>
        <v>0</v>
      </c>
      <c r="W146" s="9">
        <f t="shared" si="83"/>
        <v>0</v>
      </c>
      <c r="X146" s="9">
        <f t="shared" si="71"/>
        <v>0</v>
      </c>
      <c r="Z146" s="9">
        <f t="shared" si="95"/>
        <v>0</v>
      </c>
      <c r="AA146" s="9">
        <f t="shared" si="84"/>
        <v>0</v>
      </c>
      <c r="AB146" s="9">
        <f t="shared" si="72"/>
        <v>0</v>
      </c>
      <c r="AC146" s="9">
        <f t="shared" si="73"/>
        <v>0</v>
      </c>
      <c r="AD146" s="9">
        <f t="shared" si="85"/>
        <v>0</v>
      </c>
      <c r="AE146" s="9">
        <f t="shared" si="74"/>
        <v>0</v>
      </c>
      <c r="AG146" s="9">
        <f t="shared" si="96"/>
        <v>0</v>
      </c>
      <c r="AH146" s="9">
        <f t="shared" si="86"/>
        <v>0</v>
      </c>
      <c r="AI146" s="9">
        <f t="shared" si="75"/>
        <v>0</v>
      </c>
      <c r="AJ146" s="9">
        <f t="shared" si="76"/>
        <v>0</v>
      </c>
      <c r="AK146" s="9">
        <f t="shared" si="87"/>
        <v>0</v>
      </c>
      <c r="AL146" s="9">
        <f t="shared" si="97"/>
        <v>0</v>
      </c>
    </row>
    <row r="147" spans="1:38">
      <c r="A147" s="8">
        <v>139</v>
      </c>
      <c r="B147" s="9">
        <f t="shared" si="98"/>
        <v>8763426.0570123456</v>
      </c>
      <c r="C147" s="10">
        <f t="shared" si="77"/>
        <v>0.3</v>
      </c>
      <c r="D147" s="11">
        <f t="shared" si="66"/>
        <v>2.9285530376777613E-2</v>
      </c>
      <c r="E147" s="9">
        <f t="shared" si="88"/>
        <v>73104.510076071441</v>
      </c>
      <c r="F147" s="9">
        <f t="shared" si="89"/>
        <v>54771.412856327159</v>
      </c>
      <c r="G147" s="9">
        <f t="shared" si="90"/>
        <v>18333.097219744282</v>
      </c>
      <c r="H147" s="9">
        <f t="shared" si="78"/>
        <v>256104.68552175027</v>
      </c>
      <c r="I147" s="9">
        <f t="shared" si="68"/>
        <v>274437.78274149454</v>
      </c>
      <c r="J147" s="9">
        <f t="shared" si="79"/>
        <v>329209.19559782173</v>
      </c>
      <c r="L147" s="9">
        <f t="shared" si="67"/>
        <v>0</v>
      </c>
      <c r="M147" s="9">
        <f t="shared" si="91"/>
        <v>0</v>
      </c>
      <c r="N147" s="9">
        <f t="shared" si="80"/>
        <v>0</v>
      </c>
      <c r="O147" s="9">
        <f t="shared" si="92"/>
        <v>0</v>
      </c>
      <c r="P147" s="9">
        <f t="shared" si="81"/>
        <v>0</v>
      </c>
      <c r="Q147" s="9">
        <f t="shared" si="82"/>
        <v>0</v>
      </c>
      <c r="S147" s="9">
        <f t="shared" si="93"/>
        <v>0</v>
      </c>
      <c r="T147" s="9">
        <f t="shared" si="94"/>
        <v>0</v>
      </c>
      <c r="U147" s="9">
        <f t="shared" si="69"/>
        <v>0</v>
      </c>
      <c r="V147" s="9">
        <f t="shared" si="70"/>
        <v>0</v>
      </c>
      <c r="W147" s="9">
        <f t="shared" si="83"/>
        <v>0</v>
      </c>
      <c r="X147" s="9">
        <f t="shared" si="71"/>
        <v>0</v>
      </c>
      <c r="Z147" s="9">
        <f t="shared" si="95"/>
        <v>0</v>
      </c>
      <c r="AA147" s="9">
        <f t="shared" si="84"/>
        <v>0</v>
      </c>
      <c r="AB147" s="9">
        <f t="shared" si="72"/>
        <v>0</v>
      </c>
      <c r="AC147" s="9">
        <f t="shared" si="73"/>
        <v>0</v>
      </c>
      <c r="AD147" s="9">
        <f t="shared" si="85"/>
        <v>0</v>
      </c>
      <c r="AE147" s="9">
        <f t="shared" si="74"/>
        <v>0</v>
      </c>
      <c r="AG147" s="9">
        <f t="shared" si="96"/>
        <v>0</v>
      </c>
      <c r="AH147" s="9">
        <f t="shared" si="86"/>
        <v>0</v>
      </c>
      <c r="AI147" s="9">
        <f t="shared" si="75"/>
        <v>0</v>
      </c>
      <c r="AJ147" s="9">
        <f t="shared" si="76"/>
        <v>0</v>
      </c>
      <c r="AK147" s="9">
        <f t="shared" si="87"/>
        <v>0</v>
      </c>
      <c r="AL147" s="9">
        <f t="shared" si="97"/>
        <v>0</v>
      </c>
    </row>
    <row r="148" spans="1:38">
      <c r="A148" s="8">
        <v>140</v>
      </c>
      <c r="B148" s="9">
        <f t="shared" si="98"/>
        <v>8488988.2742708512</v>
      </c>
      <c r="C148" s="10">
        <f t="shared" si="77"/>
        <v>0.3</v>
      </c>
      <c r="D148" s="11">
        <f t="shared" si="66"/>
        <v>2.9285530376777613E-2</v>
      </c>
      <c r="E148" s="9">
        <f t="shared" si="88"/>
        <v>70963.605725559202</v>
      </c>
      <c r="F148" s="9">
        <f t="shared" si="89"/>
        <v>53056.176714192814</v>
      </c>
      <c r="G148" s="9">
        <f t="shared" si="90"/>
        <v>17907.429011366388</v>
      </c>
      <c r="H148" s="9">
        <f t="shared" si="78"/>
        <v>248080.09541798561</v>
      </c>
      <c r="I148" s="9">
        <f t="shared" si="68"/>
        <v>265987.52442935202</v>
      </c>
      <c r="J148" s="9">
        <f t="shared" si="79"/>
        <v>319043.70114354481</v>
      </c>
      <c r="L148" s="9">
        <f t="shared" si="67"/>
        <v>0</v>
      </c>
      <c r="M148" s="9">
        <f t="shared" si="91"/>
        <v>0</v>
      </c>
      <c r="N148" s="9">
        <f t="shared" si="80"/>
        <v>0</v>
      </c>
      <c r="O148" s="9">
        <f t="shared" si="92"/>
        <v>0</v>
      </c>
      <c r="P148" s="9">
        <f t="shared" si="81"/>
        <v>0</v>
      </c>
      <c r="Q148" s="9">
        <f t="shared" si="82"/>
        <v>0</v>
      </c>
      <c r="S148" s="9">
        <f t="shared" si="93"/>
        <v>0</v>
      </c>
      <c r="T148" s="9">
        <f t="shared" si="94"/>
        <v>0</v>
      </c>
      <c r="U148" s="9">
        <f t="shared" si="69"/>
        <v>0</v>
      </c>
      <c r="V148" s="9">
        <f t="shared" si="70"/>
        <v>0</v>
      </c>
      <c r="W148" s="9">
        <f t="shared" si="83"/>
        <v>0</v>
      </c>
      <c r="X148" s="9">
        <f t="shared" si="71"/>
        <v>0</v>
      </c>
      <c r="Z148" s="9">
        <f t="shared" si="95"/>
        <v>0</v>
      </c>
      <c r="AA148" s="9">
        <f t="shared" si="84"/>
        <v>0</v>
      </c>
      <c r="AB148" s="9">
        <f t="shared" si="72"/>
        <v>0</v>
      </c>
      <c r="AC148" s="9">
        <f t="shared" si="73"/>
        <v>0</v>
      </c>
      <c r="AD148" s="9">
        <f t="shared" si="85"/>
        <v>0</v>
      </c>
      <c r="AE148" s="9">
        <f t="shared" si="74"/>
        <v>0</v>
      </c>
      <c r="AG148" s="9">
        <f t="shared" si="96"/>
        <v>0</v>
      </c>
      <c r="AH148" s="9">
        <f t="shared" si="86"/>
        <v>0</v>
      </c>
      <c r="AI148" s="9">
        <f t="shared" si="75"/>
        <v>0</v>
      </c>
      <c r="AJ148" s="9">
        <f t="shared" si="76"/>
        <v>0</v>
      </c>
      <c r="AK148" s="9">
        <f t="shared" si="87"/>
        <v>0</v>
      </c>
      <c r="AL148" s="9">
        <f t="shared" si="97"/>
        <v>0</v>
      </c>
    </row>
    <row r="149" spans="1:38">
      <c r="A149" s="8">
        <v>141</v>
      </c>
      <c r="B149" s="9">
        <f t="shared" si="98"/>
        <v>8223000.7498414991</v>
      </c>
      <c r="C149" s="10">
        <f t="shared" si="77"/>
        <v>0.3</v>
      </c>
      <c r="D149" s="11">
        <f t="shared" si="66"/>
        <v>2.9285530376777613E-2</v>
      </c>
      <c r="E149" s="9">
        <f t="shared" si="88"/>
        <v>68885.398894437662</v>
      </c>
      <c r="F149" s="9">
        <f t="shared" si="89"/>
        <v>51393.754686509368</v>
      </c>
      <c r="G149" s="9">
        <f t="shared" si="90"/>
        <v>17491.644207928293</v>
      </c>
      <c r="H149" s="9">
        <f t="shared" si="78"/>
        <v>240302.68616995725</v>
      </c>
      <c r="I149" s="9">
        <f t="shared" si="68"/>
        <v>257794.33037788555</v>
      </c>
      <c r="J149" s="9">
        <f t="shared" si="79"/>
        <v>309188.08506439492</v>
      </c>
      <c r="L149" s="9">
        <f t="shared" si="67"/>
        <v>0</v>
      </c>
      <c r="M149" s="9">
        <f t="shared" si="91"/>
        <v>0</v>
      </c>
      <c r="N149" s="9">
        <f t="shared" si="80"/>
        <v>0</v>
      </c>
      <c r="O149" s="9">
        <f t="shared" si="92"/>
        <v>0</v>
      </c>
      <c r="P149" s="9">
        <f t="shared" si="81"/>
        <v>0</v>
      </c>
      <c r="Q149" s="9">
        <f t="shared" si="82"/>
        <v>0</v>
      </c>
      <c r="S149" s="9">
        <f t="shared" si="93"/>
        <v>0</v>
      </c>
      <c r="T149" s="9">
        <f t="shared" si="94"/>
        <v>0</v>
      </c>
      <c r="U149" s="9">
        <f t="shared" si="69"/>
        <v>0</v>
      </c>
      <c r="V149" s="9">
        <f t="shared" si="70"/>
        <v>0</v>
      </c>
      <c r="W149" s="9">
        <f t="shared" si="83"/>
        <v>0</v>
      </c>
      <c r="X149" s="9">
        <f t="shared" si="71"/>
        <v>0</v>
      </c>
      <c r="Z149" s="9">
        <f t="shared" si="95"/>
        <v>0</v>
      </c>
      <c r="AA149" s="9">
        <f t="shared" si="84"/>
        <v>0</v>
      </c>
      <c r="AB149" s="9">
        <f t="shared" si="72"/>
        <v>0</v>
      </c>
      <c r="AC149" s="9">
        <f t="shared" si="73"/>
        <v>0</v>
      </c>
      <c r="AD149" s="9">
        <f t="shared" si="85"/>
        <v>0</v>
      </c>
      <c r="AE149" s="9">
        <f t="shared" si="74"/>
        <v>0</v>
      </c>
      <c r="AG149" s="9">
        <f t="shared" si="96"/>
        <v>0</v>
      </c>
      <c r="AH149" s="9">
        <f t="shared" si="86"/>
        <v>0</v>
      </c>
      <c r="AI149" s="9">
        <f t="shared" si="75"/>
        <v>0</v>
      </c>
      <c r="AJ149" s="9">
        <f t="shared" si="76"/>
        <v>0</v>
      </c>
      <c r="AK149" s="9">
        <f t="shared" si="87"/>
        <v>0</v>
      </c>
      <c r="AL149" s="9">
        <f t="shared" si="97"/>
        <v>0</v>
      </c>
    </row>
    <row r="150" spans="1:38">
      <c r="A150" s="8">
        <v>142</v>
      </c>
      <c r="B150" s="9">
        <f t="shared" si="98"/>
        <v>7965206.419463614</v>
      </c>
      <c r="C150" s="10">
        <f t="shared" si="77"/>
        <v>0.3</v>
      </c>
      <c r="D150" s="11">
        <f t="shared" si="66"/>
        <v>2.9285530376777613E-2</v>
      </c>
      <c r="E150" s="9">
        <f t="shared" si="88"/>
        <v>66868.053452598164</v>
      </c>
      <c r="F150" s="9">
        <f t="shared" si="89"/>
        <v>49782.54012164758</v>
      </c>
      <c r="G150" s="9">
        <f t="shared" si="90"/>
        <v>17085.513330950584</v>
      </c>
      <c r="H150" s="9">
        <f t="shared" si="78"/>
        <v>232764.93623484933</v>
      </c>
      <c r="I150" s="9">
        <f t="shared" si="68"/>
        <v>249850.44956579991</v>
      </c>
      <c r="J150" s="9">
        <f t="shared" si="79"/>
        <v>299632.98968744749</v>
      </c>
      <c r="L150" s="9">
        <f t="shared" si="67"/>
        <v>0</v>
      </c>
      <c r="M150" s="9">
        <f t="shared" si="91"/>
        <v>0</v>
      </c>
      <c r="N150" s="9">
        <f t="shared" si="80"/>
        <v>0</v>
      </c>
      <c r="O150" s="9">
        <f t="shared" si="92"/>
        <v>0</v>
      </c>
      <c r="P150" s="9">
        <f t="shared" si="81"/>
        <v>0</v>
      </c>
      <c r="Q150" s="9">
        <f t="shared" si="82"/>
        <v>0</v>
      </c>
      <c r="S150" s="9">
        <f t="shared" si="93"/>
        <v>0</v>
      </c>
      <c r="T150" s="9">
        <f t="shared" si="94"/>
        <v>0</v>
      </c>
      <c r="U150" s="9">
        <f t="shared" si="69"/>
        <v>0</v>
      </c>
      <c r="V150" s="9">
        <f t="shared" si="70"/>
        <v>0</v>
      </c>
      <c r="W150" s="9">
        <f t="shared" si="83"/>
        <v>0</v>
      </c>
      <c r="X150" s="9">
        <f t="shared" si="71"/>
        <v>0</v>
      </c>
      <c r="Z150" s="9">
        <f t="shared" si="95"/>
        <v>0</v>
      </c>
      <c r="AA150" s="9">
        <f t="shared" si="84"/>
        <v>0</v>
      </c>
      <c r="AB150" s="9">
        <f t="shared" si="72"/>
        <v>0</v>
      </c>
      <c r="AC150" s="9">
        <f t="shared" si="73"/>
        <v>0</v>
      </c>
      <c r="AD150" s="9">
        <f t="shared" si="85"/>
        <v>0</v>
      </c>
      <c r="AE150" s="9">
        <f t="shared" si="74"/>
        <v>0</v>
      </c>
      <c r="AG150" s="9">
        <f t="shared" si="96"/>
        <v>0</v>
      </c>
      <c r="AH150" s="9">
        <f t="shared" si="86"/>
        <v>0</v>
      </c>
      <c r="AI150" s="9">
        <f t="shared" si="75"/>
        <v>0</v>
      </c>
      <c r="AJ150" s="9">
        <f t="shared" si="76"/>
        <v>0</v>
      </c>
      <c r="AK150" s="9">
        <f t="shared" si="87"/>
        <v>0</v>
      </c>
      <c r="AL150" s="9">
        <f t="shared" si="97"/>
        <v>0</v>
      </c>
    </row>
    <row r="151" spans="1:38">
      <c r="A151" s="8">
        <v>143</v>
      </c>
      <c r="B151" s="9">
        <f t="shared" si="98"/>
        <v>7715355.9698978141</v>
      </c>
      <c r="C151" s="10">
        <f t="shared" si="77"/>
        <v>0.3</v>
      </c>
      <c r="D151" s="11">
        <f t="shared" si="66"/>
        <v>2.9285530376777613E-2</v>
      </c>
      <c r="E151" s="9">
        <f t="shared" si="88"/>
        <v>64909.787041976117</v>
      </c>
      <c r="F151" s="9">
        <f t="shared" si="89"/>
        <v>48220.974811861335</v>
      </c>
      <c r="G151" s="9">
        <f t="shared" si="90"/>
        <v>16688.812230114781</v>
      </c>
      <c r="H151" s="9">
        <f t="shared" si="78"/>
        <v>225459.55090657758</v>
      </c>
      <c r="I151" s="9">
        <f t="shared" si="68"/>
        <v>242148.36313669238</v>
      </c>
      <c r="J151" s="9">
        <f t="shared" si="79"/>
        <v>290369.33794855373</v>
      </c>
      <c r="L151" s="9">
        <f t="shared" si="67"/>
        <v>0</v>
      </c>
      <c r="M151" s="9">
        <f t="shared" si="91"/>
        <v>0</v>
      </c>
      <c r="N151" s="9">
        <f t="shared" si="80"/>
        <v>0</v>
      </c>
      <c r="O151" s="9">
        <f t="shared" si="92"/>
        <v>0</v>
      </c>
      <c r="P151" s="9">
        <f t="shared" si="81"/>
        <v>0</v>
      </c>
      <c r="Q151" s="9">
        <f t="shared" si="82"/>
        <v>0</v>
      </c>
      <c r="S151" s="9">
        <f t="shared" si="93"/>
        <v>0</v>
      </c>
      <c r="T151" s="9">
        <f t="shared" si="94"/>
        <v>0</v>
      </c>
      <c r="U151" s="9">
        <f t="shared" si="69"/>
        <v>0</v>
      </c>
      <c r="V151" s="9">
        <f t="shared" si="70"/>
        <v>0</v>
      </c>
      <c r="W151" s="9">
        <f t="shared" si="83"/>
        <v>0</v>
      </c>
      <c r="X151" s="9">
        <f t="shared" si="71"/>
        <v>0</v>
      </c>
      <c r="Z151" s="9">
        <f t="shared" si="95"/>
        <v>0</v>
      </c>
      <c r="AA151" s="9">
        <f t="shared" si="84"/>
        <v>0</v>
      </c>
      <c r="AB151" s="9">
        <f t="shared" si="72"/>
        <v>0</v>
      </c>
      <c r="AC151" s="9">
        <f t="shared" si="73"/>
        <v>0</v>
      </c>
      <c r="AD151" s="9">
        <f t="shared" si="85"/>
        <v>0</v>
      </c>
      <c r="AE151" s="9">
        <f t="shared" si="74"/>
        <v>0</v>
      </c>
      <c r="AG151" s="9">
        <f t="shared" si="96"/>
        <v>0</v>
      </c>
      <c r="AH151" s="9">
        <f t="shared" si="86"/>
        <v>0</v>
      </c>
      <c r="AI151" s="9">
        <f t="shared" si="75"/>
        <v>0</v>
      </c>
      <c r="AJ151" s="9">
        <f t="shared" si="76"/>
        <v>0</v>
      </c>
      <c r="AK151" s="9">
        <f t="shared" si="87"/>
        <v>0</v>
      </c>
      <c r="AL151" s="9">
        <f t="shared" si="97"/>
        <v>0</v>
      </c>
    </row>
    <row r="152" spans="1:38">
      <c r="A152" s="8">
        <v>144</v>
      </c>
      <c r="B152" s="9">
        <f t="shared" si="98"/>
        <v>7473207.6067611221</v>
      </c>
      <c r="C152" s="10">
        <f t="shared" si="77"/>
        <v>0.3</v>
      </c>
      <c r="D152" s="11">
        <f t="shared" si="66"/>
        <v>2.9285530376777613E-2</v>
      </c>
      <c r="E152" s="9">
        <f t="shared" si="88"/>
        <v>63008.869501808171</v>
      </c>
      <c r="F152" s="9">
        <f t="shared" si="89"/>
        <v>46707.547542257009</v>
      </c>
      <c r="G152" s="9">
        <f t="shared" si="90"/>
        <v>16301.321959551162</v>
      </c>
      <c r="H152" s="9">
        <f t="shared" si="78"/>
        <v>218379.4555203403</v>
      </c>
      <c r="I152" s="9">
        <f t="shared" si="68"/>
        <v>234680.77747989146</v>
      </c>
      <c r="J152" s="9">
        <f t="shared" si="79"/>
        <v>281388.32502214849</v>
      </c>
      <c r="L152" s="9">
        <f t="shared" si="67"/>
        <v>0</v>
      </c>
      <c r="M152" s="9">
        <f t="shared" si="91"/>
        <v>0</v>
      </c>
      <c r="N152" s="9">
        <f t="shared" si="80"/>
        <v>0</v>
      </c>
      <c r="O152" s="9">
        <f t="shared" si="92"/>
        <v>0</v>
      </c>
      <c r="P152" s="9">
        <f t="shared" si="81"/>
        <v>0</v>
      </c>
      <c r="Q152" s="9">
        <f t="shared" si="82"/>
        <v>0</v>
      </c>
      <c r="S152" s="9">
        <f t="shared" si="93"/>
        <v>0</v>
      </c>
      <c r="T152" s="9">
        <f t="shared" si="94"/>
        <v>0</v>
      </c>
      <c r="U152" s="9">
        <f t="shared" si="69"/>
        <v>0</v>
      </c>
      <c r="V152" s="9">
        <f t="shared" si="70"/>
        <v>0</v>
      </c>
      <c r="W152" s="9">
        <f t="shared" si="83"/>
        <v>0</v>
      </c>
      <c r="X152" s="9">
        <f t="shared" si="71"/>
        <v>0</v>
      </c>
      <c r="Z152" s="9">
        <f t="shared" si="95"/>
        <v>0</v>
      </c>
      <c r="AA152" s="9">
        <f>Z152*($N$4/12)</f>
        <v>0</v>
      </c>
      <c r="AB152" s="9">
        <f t="shared" si="72"/>
        <v>0</v>
      </c>
      <c r="AC152" s="9">
        <f t="shared" si="73"/>
        <v>0</v>
      </c>
      <c r="AD152" s="9">
        <f t="shared" si="85"/>
        <v>0</v>
      </c>
      <c r="AE152" s="9">
        <f t="shared" si="74"/>
        <v>0</v>
      </c>
      <c r="AG152" s="9">
        <f t="shared" si="96"/>
        <v>0</v>
      </c>
      <c r="AH152" s="9">
        <f t="shared" si="86"/>
        <v>0</v>
      </c>
      <c r="AI152" s="9">
        <f t="shared" si="75"/>
        <v>0</v>
      </c>
      <c r="AJ152" s="9">
        <f t="shared" si="76"/>
        <v>0</v>
      </c>
      <c r="AK152" s="9">
        <f t="shared" si="87"/>
        <v>0</v>
      </c>
      <c r="AL152" s="9">
        <f t="shared" si="97"/>
        <v>0</v>
      </c>
    </row>
    <row r="153" spans="1:38">
      <c r="A153" s="8">
        <v>145</v>
      </c>
      <c r="B153" s="9">
        <f t="shared" si="98"/>
        <v>7238526.8292812305</v>
      </c>
      <c r="C153" s="10">
        <f t="shared" si="77"/>
        <v>0.3</v>
      </c>
      <c r="D153" s="11">
        <f t="shared" si="66"/>
        <v>2.9285530376777613E-2</v>
      </c>
      <c r="E153" s="9">
        <f t="shared" si="88"/>
        <v>61163.621340006546</v>
      </c>
      <c r="F153" s="9">
        <f t="shared" si="89"/>
        <v>45240.792683007683</v>
      </c>
      <c r="G153" s="9">
        <f t="shared" si="90"/>
        <v>15922.828656998863</v>
      </c>
      <c r="H153" s="9">
        <f t="shared" si="78"/>
        <v>211517.78885971647</v>
      </c>
      <c r="I153" s="9">
        <f t="shared" si="68"/>
        <v>227440.61751671534</v>
      </c>
      <c r="J153" s="9">
        <f t="shared" si="79"/>
        <v>272681.41019972303</v>
      </c>
      <c r="L153" s="9">
        <f t="shared" si="67"/>
        <v>0</v>
      </c>
      <c r="M153" s="9">
        <f t="shared" si="91"/>
        <v>0</v>
      </c>
      <c r="N153" s="9">
        <f t="shared" si="80"/>
        <v>0</v>
      </c>
      <c r="O153" s="9">
        <f t="shared" si="92"/>
        <v>0</v>
      </c>
      <c r="P153" s="9">
        <f t="shared" si="81"/>
        <v>0</v>
      </c>
      <c r="Q153" s="9">
        <f t="shared" si="82"/>
        <v>0</v>
      </c>
      <c r="S153" s="9">
        <f t="shared" si="93"/>
        <v>0</v>
      </c>
      <c r="T153" s="9">
        <f t="shared" si="94"/>
        <v>0</v>
      </c>
      <c r="U153" s="9">
        <f t="shared" si="69"/>
        <v>0</v>
      </c>
      <c r="V153" s="9">
        <f t="shared" si="70"/>
        <v>0</v>
      </c>
      <c r="W153" s="9">
        <f t="shared" si="83"/>
        <v>0</v>
      </c>
      <c r="X153" s="9">
        <f t="shared" si="71"/>
        <v>0</v>
      </c>
      <c r="Z153" s="9">
        <f t="shared" si="95"/>
        <v>0</v>
      </c>
      <c r="AA153" s="9">
        <f t="shared" ref="AA153:AA216" si="99">Z153*($N$4/12)</f>
        <v>0</v>
      </c>
      <c r="AB153" s="9">
        <f t="shared" si="72"/>
        <v>0</v>
      </c>
      <c r="AC153" s="9">
        <f t="shared" si="73"/>
        <v>0</v>
      </c>
      <c r="AD153" s="9">
        <f t="shared" si="85"/>
        <v>0</v>
      </c>
      <c r="AE153" s="9">
        <f t="shared" si="74"/>
        <v>0</v>
      </c>
      <c r="AG153" s="9">
        <f t="shared" si="96"/>
        <v>0</v>
      </c>
      <c r="AH153" s="9">
        <f t="shared" si="86"/>
        <v>0</v>
      </c>
      <c r="AI153" s="9">
        <f t="shared" si="75"/>
        <v>0</v>
      </c>
      <c r="AJ153" s="9">
        <f t="shared" si="76"/>
        <v>0</v>
      </c>
      <c r="AK153" s="9">
        <f t="shared" si="87"/>
        <v>0</v>
      </c>
      <c r="AL153" s="9">
        <f t="shared" si="97"/>
        <v>0</v>
      </c>
    </row>
    <row r="154" spans="1:38">
      <c r="A154" s="8">
        <v>146</v>
      </c>
      <c r="B154" s="9">
        <f t="shared" si="98"/>
        <v>7011086.2117645154</v>
      </c>
      <c r="C154" s="10">
        <f t="shared" si="77"/>
        <v>0.3</v>
      </c>
      <c r="D154" s="11">
        <f t="shared" si="66"/>
        <v>2.9285530376777613E-2</v>
      </c>
      <c r="E154" s="9">
        <f t="shared" si="88"/>
        <v>59372.412249300061</v>
      </c>
      <c r="F154" s="9">
        <f t="shared" si="89"/>
        <v>43819.288823528215</v>
      </c>
      <c r="G154" s="9">
        <f t="shared" si="90"/>
        <v>15553.123425771846</v>
      </c>
      <c r="H154" s="9">
        <f t="shared" si="78"/>
        <v>204867.89676029718</v>
      </c>
      <c r="I154" s="9">
        <f t="shared" si="68"/>
        <v>220421.02018606901</v>
      </c>
      <c r="J154" s="9">
        <f t="shared" si="79"/>
        <v>264240.30900959723</v>
      </c>
      <c r="L154" s="9">
        <f t="shared" si="67"/>
        <v>0</v>
      </c>
      <c r="M154" s="9">
        <f t="shared" si="91"/>
        <v>0</v>
      </c>
      <c r="N154" s="9">
        <f t="shared" si="80"/>
        <v>0</v>
      </c>
      <c r="O154" s="9">
        <f t="shared" si="92"/>
        <v>0</v>
      </c>
      <c r="P154" s="9">
        <f t="shared" si="81"/>
        <v>0</v>
      </c>
      <c r="Q154" s="9">
        <f t="shared" si="82"/>
        <v>0</v>
      </c>
      <c r="S154" s="9">
        <f t="shared" si="93"/>
        <v>0</v>
      </c>
      <c r="T154" s="9">
        <f t="shared" si="94"/>
        <v>0</v>
      </c>
      <c r="U154" s="9">
        <f t="shared" si="69"/>
        <v>0</v>
      </c>
      <c r="V154" s="9">
        <f t="shared" si="70"/>
        <v>0</v>
      </c>
      <c r="W154" s="9">
        <f t="shared" si="83"/>
        <v>0</v>
      </c>
      <c r="X154" s="9">
        <f t="shared" si="71"/>
        <v>0</v>
      </c>
      <c r="Z154" s="9">
        <f t="shared" si="95"/>
        <v>0</v>
      </c>
      <c r="AA154" s="9">
        <f t="shared" si="99"/>
        <v>0</v>
      </c>
      <c r="AB154" s="9">
        <f t="shared" si="72"/>
        <v>0</v>
      </c>
      <c r="AC154" s="9">
        <f t="shared" si="73"/>
        <v>0</v>
      </c>
      <c r="AD154" s="9">
        <f t="shared" si="85"/>
        <v>0</v>
      </c>
      <c r="AE154" s="9">
        <f t="shared" si="74"/>
        <v>0</v>
      </c>
      <c r="AG154" s="9">
        <f t="shared" si="96"/>
        <v>0</v>
      </c>
      <c r="AH154" s="9">
        <f t="shared" si="86"/>
        <v>0</v>
      </c>
      <c r="AI154" s="9">
        <f t="shared" si="75"/>
        <v>0</v>
      </c>
      <c r="AJ154" s="9">
        <f t="shared" si="76"/>
        <v>0</v>
      </c>
      <c r="AK154" s="9">
        <f t="shared" si="87"/>
        <v>0</v>
      </c>
      <c r="AL154" s="9">
        <f t="shared" si="97"/>
        <v>0</v>
      </c>
    </row>
    <row r="155" spans="1:38">
      <c r="A155" s="8">
        <v>147</v>
      </c>
      <c r="B155" s="9">
        <f t="shared" si="98"/>
        <v>6790665.191578446</v>
      </c>
      <c r="C155" s="10">
        <f t="shared" si="77"/>
        <v>0.3</v>
      </c>
      <c r="D155" s="11">
        <f t="shared" si="66"/>
        <v>2.9285530376777613E-2</v>
      </c>
      <c r="E155" s="9">
        <f t="shared" si="88"/>
        <v>57633.659666830616</v>
      </c>
      <c r="F155" s="9">
        <f t="shared" si="89"/>
        <v>42441.657447365287</v>
      </c>
      <c r="G155" s="9">
        <f t="shared" si="90"/>
        <v>15192.002219465328</v>
      </c>
      <c r="H155" s="9">
        <f t="shared" si="78"/>
        <v>198423.32590401472</v>
      </c>
      <c r="I155" s="9">
        <f t="shared" si="68"/>
        <v>213615.32812348005</v>
      </c>
      <c r="J155" s="9">
        <f t="shared" si="79"/>
        <v>256056.98557084534</v>
      </c>
      <c r="L155" s="9">
        <f t="shared" si="67"/>
        <v>0</v>
      </c>
      <c r="M155" s="9">
        <f t="shared" si="91"/>
        <v>0</v>
      </c>
      <c r="N155" s="9">
        <f t="shared" si="80"/>
        <v>0</v>
      </c>
      <c r="O155" s="9">
        <f t="shared" si="92"/>
        <v>0</v>
      </c>
      <c r="P155" s="9">
        <f t="shared" si="81"/>
        <v>0</v>
      </c>
      <c r="Q155" s="9">
        <f t="shared" si="82"/>
        <v>0</v>
      </c>
      <c r="S155" s="9">
        <f t="shared" si="93"/>
        <v>0</v>
      </c>
      <c r="T155" s="9">
        <f t="shared" si="94"/>
        <v>0</v>
      </c>
      <c r="U155" s="9">
        <f t="shared" si="69"/>
        <v>0</v>
      </c>
      <c r="V155" s="9">
        <f t="shared" si="70"/>
        <v>0</v>
      </c>
      <c r="W155" s="9">
        <f t="shared" si="83"/>
        <v>0</v>
      </c>
      <c r="X155" s="9">
        <f t="shared" si="71"/>
        <v>0</v>
      </c>
      <c r="Z155" s="9">
        <f t="shared" si="95"/>
        <v>0</v>
      </c>
      <c r="AA155" s="9">
        <f t="shared" si="99"/>
        <v>0</v>
      </c>
      <c r="AB155" s="9">
        <f t="shared" si="72"/>
        <v>0</v>
      </c>
      <c r="AC155" s="9">
        <f t="shared" si="73"/>
        <v>0</v>
      </c>
      <c r="AD155" s="9">
        <f t="shared" si="85"/>
        <v>0</v>
      </c>
      <c r="AE155" s="9">
        <f t="shared" si="74"/>
        <v>0</v>
      </c>
      <c r="AG155" s="9">
        <f t="shared" si="96"/>
        <v>0</v>
      </c>
      <c r="AH155" s="9">
        <f t="shared" si="86"/>
        <v>0</v>
      </c>
      <c r="AI155" s="9">
        <f t="shared" si="75"/>
        <v>0</v>
      </c>
      <c r="AJ155" s="9">
        <f t="shared" si="76"/>
        <v>0</v>
      </c>
      <c r="AK155" s="9">
        <f t="shared" si="87"/>
        <v>0</v>
      </c>
      <c r="AL155" s="9">
        <f t="shared" si="97"/>
        <v>0</v>
      </c>
    </row>
    <row r="156" spans="1:38">
      <c r="A156" s="8">
        <v>148</v>
      </c>
      <c r="B156" s="9">
        <f t="shared" si="98"/>
        <v>6577049.8634549659</v>
      </c>
      <c r="C156" s="10">
        <f t="shared" si="77"/>
        <v>0.3</v>
      </c>
      <c r="D156" s="11">
        <f t="shared" si="66"/>
        <v>2.9285530376777613E-2</v>
      </c>
      <c r="E156" s="9">
        <f t="shared" si="88"/>
        <v>55945.827375932793</v>
      </c>
      <c r="F156" s="9">
        <f t="shared" si="89"/>
        <v>41106.561646593531</v>
      </c>
      <c r="G156" s="9">
        <f t="shared" si="90"/>
        <v>14839.265729339262</v>
      </c>
      <c r="H156" s="9">
        <f t="shared" si="78"/>
        <v>192177.81779850583</v>
      </c>
      <c r="I156" s="9">
        <f t="shared" si="68"/>
        <v>207017.0835278451</v>
      </c>
      <c r="J156" s="9">
        <f t="shared" si="79"/>
        <v>248123.64517443863</v>
      </c>
      <c r="L156" s="9">
        <f t="shared" si="67"/>
        <v>0</v>
      </c>
      <c r="M156" s="9">
        <f t="shared" si="91"/>
        <v>0</v>
      </c>
      <c r="N156" s="9">
        <f t="shared" si="80"/>
        <v>0</v>
      </c>
      <c r="O156" s="9">
        <f t="shared" si="92"/>
        <v>0</v>
      </c>
      <c r="P156" s="9">
        <f t="shared" si="81"/>
        <v>0</v>
      </c>
      <c r="Q156" s="9">
        <f t="shared" si="82"/>
        <v>0</v>
      </c>
      <c r="S156" s="9">
        <f t="shared" si="93"/>
        <v>0</v>
      </c>
      <c r="T156" s="9">
        <f t="shared" si="94"/>
        <v>0</v>
      </c>
      <c r="U156" s="9">
        <f t="shared" si="69"/>
        <v>0</v>
      </c>
      <c r="V156" s="9">
        <f t="shared" si="70"/>
        <v>0</v>
      </c>
      <c r="W156" s="9">
        <f t="shared" si="83"/>
        <v>0</v>
      </c>
      <c r="X156" s="9">
        <f t="shared" si="71"/>
        <v>0</v>
      </c>
      <c r="Z156" s="9">
        <f t="shared" si="95"/>
        <v>0</v>
      </c>
      <c r="AA156" s="9">
        <f t="shared" si="99"/>
        <v>0</v>
      </c>
      <c r="AB156" s="9">
        <f t="shared" si="72"/>
        <v>0</v>
      </c>
      <c r="AC156" s="9">
        <f t="shared" si="73"/>
        <v>0</v>
      </c>
      <c r="AD156" s="9">
        <f t="shared" si="85"/>
        <v>0</v>
      </c>
      <c r="AE156" s="9">
        <f t="shared" si="74"/>
        <v>0</v>
      </c>
      <c r="AG156" s="9">
        <f t="shared" si="96"/>
        <v>0</v>
      </c>
      <c r="AH156" s="9">
        <f t="shared" si="86"/>
        <v>0</v>
      </c>
      <c r="AI156" s="9">
        <f t="shared" si="75"/>
        <v>0</v>
      </c>
      <c r="AJ156" s="9">
        <f t="shared" si="76"/>
        <v>0</v>
      </c>
      <c r="AK156" s="9">
        <f t="shared" si="87"/>
        <v>0</v>
      </c>
      <c r="AL156" s="9">
        <f t="shared" si="97"/>
        <v>0</v>
      </c>
    </row>
    <row r="157" spans="1:38">
      <c r="A157" s="8">
        <v>149</v>
      </c>
      <c r="B157" s="9">
        <f t="shared" si="98"/>
        <v>6370032.7799271205</v>
      </c>
      <c r="C157" s="10">
        <f t="shared" si="77"/>
        <v>0.3</v>
      </c>
      <c r="D157" s="11">
        <f t="shared" si="66"/>
        <v>2.9285530376777613E-2</v>
      </c>
      <c r="E157" s="9">
        <f t="shared" si="88"/>
        <v>54307.424148860962</v>
      </c>
      <c r="F157" s="9">
        <f t="shared" si="89"/>
        <v>39812.704874544499</v>
      </c>
      <c r="G157" s="9">
        <f t="shared" si="90"/>
        <v>14494.719274316463</v>
      </c>
      <c r="H157" s="9">
        <f t="shared" si="78"/>
        <v>186125.30293601396</v>
      </c>
      <c r="I157" s="9">
        <f t="shared" si="68"/>
        <v>200620.02221033041</v>
      </c>
      <c r="J157" s="9">
        <f t="shared" si="79"/>
        <v>240432.72708487493</v>
      </c>
      <c r="L157" s="9">
        <f t="shared" si="67"/>
        <v>0</v>
      </c>
      <c r="M157" s="9">
        <f t="shared" si="91"/>
        <v>0</v>
      </c>
      <c r="N157" s="9">
        <f t="shared" si="80"/>
        <v>0</v>
      </c>
      <c r="O157" s="9">
        <f t="shared" si="92"/>
        <v>0</v>
      </c>
      <c r="P157" s="9">
        <f t="shared" si="81"/>
        <v>0</v>
      </c>
      <c r="Q157" s="9">
        <f t="shared" si="82"/>
        <v>0</v>
      </c>
      <c r="S157" s="9">
        <f t="shared" si="93"/>
        <v>0</v>
      </c>
      <c r="T157" s="9">
        <f t="shared" si="94"/>
        <v>0</v>
      </c>
      <c r="U157" s="9">
        <f t="shared" si="69"/>
        <v>0</v>
      </c>
      <c r="V157" s="9">
        <f t="shared" si="70"/>
        <v>0</v>
      </c>
      <c r="W157" s="9">
        <f t="shared" si="83"/>
        <v>0</v>
      </c>
      <c r="X157" s="9">
        <f t="shared" si="71"/>
        <v>0</v>
      </c>
      <c r="Z157" s="9">
        <f t="shared" si="95"/>
        <v>0</v>
      </c>
      <c r="AA157" s="9">
        <f t="shared" si="99"/>
        <v>0</v>
      </c>
      <c r="AB157" s="9">
        <f t="shared" si="72"/>
        <v>0</v>
      </c>
      <c r="AC157" s="9">
        <f t="shared" si="73"/>
        <v>0</v>
      </c>
      <c r="AD157" s="9">
        <f t="shared" si="85"/>
        <v>0</v>
      </c>
      <c r="AE157" s="9">
        <f t="shared" si="74"/>
        <v>0</v>
      </c>
      <c r="AG157" s="9">
        <f t="shared" si="96"/>
        <v>0</v>
      </c>
      <c r="AH157" s="9">
        <f t="shared" si="86"/>
        <v>0</v>
      </c>
      <c r="AI157" s="9">
        <f t="shared" si="75"/>
        <v>0</v>
      </c>
      <c r="AJ157" s="9">
        <f t="shared" si="76"/>
        <v>0</v>
      </c>
      <c r="AK157" s="9">
        <f t="shared" si="87"/>
        <v>0</v>
      </c>
      <c r="AL157" s="9">
        <f t="shared" si="97"/>
        <v>0</v>
      </c>
    </row>
    <row r="158" spans="1:38">
      <c r="A158" s="8">
        <v>150</v>
      </c>
      <c r="B158" s="9">
        <f t="shared" si="98"/>
        <v>6169412.7577167898</v>
      </c>
      <c r="C158" s="10">
        <f t="shared" si="77"/>
        <v>0.3</v>
      </c>
      <c r="D158" s="11">
        <f t="shared" si="66"/>
        <v>2.9285530376777613E-2</v>
      </c>
      <c r="E158" s="9">
        <f t="shared" si="88"/>
        <v>52717.00242926494</v>
      </c>
      <c r="F158" s="9">
        <f t="shared" si="89"/>
        <v>38558.829735729931</v>
      </c>
      <c r="G158" s="9">
        <f t="shared" si="90"/>
        <v>14158.172693535009</v>
      </c>
      <c r="H158" s="9">
        <f t="shared" si="78"/>
        <v>180259.89512649822</v>
      </c>
      <c r="I158" s="9">
        <f t="shared" si="68"/>
        <v>194418.06782003323</v>
      </c>
      <c r="J158" s="9">
        <f t="shared" si="79"/>
        <v>232976.89755576316</v>
      </c>
      <c r="L158" s="9">
        <f t="shared" si="67"/>
        <v>0</v>
      </c>
      <c r="M158" s="9">
        <f t="shared" si="91"/>
        <v>0</v>
      </c>
      <c r="N158" s="9">
        <f t="shared" si="80"/>
        <v>0</v>
      </c>
      <c r="O158" s="9">
        <f t="shared" si="92"/>
        <v>0</v>
      </c>
      <c r="P158" s="9">
        <f t="shared" si="81"/>
        <v>0</v>
      </c>
      <c r="Q158" s="9">
        <f t="shared" si="82"/>
        <v>0</v>
      </c>
      <c r="S158" s="9">
        <f t="shared" si="93"/>
        <v>0</v>
      </c>
      <c r="T158" s="9">
        <f t="shared" si="94"/>
        <v>0</v>
      </c>
      <c r="U158" s="9">
        <f t="shared" si="69"/>
        <v>0</v>
      </c>
      <c r="V158" s="9">
        <f t="shared" si="70"/>
        <v>0</v>
      </c>
      <c r="W158" s="9">
        <f t="shared" si="83"/>
        <v>0</v>
      </c>
      <c r="X158" s="9">
        <f t="shared" si="71"/>
        <v>0</v>
      </c>
      <c r="Z158" s="9">
        <f t="shared" si="95"/>
        <v>0</v>
      </c>
      <c r="AA158" s="9">
        <f t="shared" si="99"/>
        <v>0</v>
      </c>
      <c r="AB158" s="9">
        <f t="shared" si="72"/>
        <v>0</v>
      </c>
      <c r="AC158" s="9">
        <f t="shared" si="73"/>
        <v>0</v>
      </c>
      <c r="AD158" s="9">
        <f t="shared" si="85"/>
        <v>0</v>
      </c>
      <c r="AE158" s="9">
        <f t="shared" si="74"/>
        <v>0</v>
      </c>
      <c r="AG158" s="9">
        <f t="shared" si="96"/>
        <v>0</v>
      </c>
      <c r="AH158" s="9">
        <f t="shared" si="86"/>
        <v>0</v>
      </c>
      <c r="AI158" s="9">
        <f t="shared" si="75"/>
        <v>0</v>
      </c>
      <c r="AJ158" s="9">
        <f t="shared" si="76"/>
        <v>0</v>
      </c>
      <c r="AK158" s="9">
        <f t="shared" si="87"/>
        <v>0</v>
      </c>
      <c r="AL158" s="9">
        <f t="shared" si="97"/>
        <v>0</v>
      </c>
    </row>
    <row r="159" spans="1:38">
      <c r="A159" s="8">
        <v>151</v>
      </c>
      <c r="B159" s="9">
        <f t="shared" si="98"/>
        <v>5974994.6898967568</v>
      </c>
      <c r="C159" s="10">
        <f t="shared" si="77"/>
        <v>0.3</v>
      </c>
      <c r="D159" s="11">
        <f t="shared" si="66"/>
        <v>2.9285530376777613E-2</v>
      </c>
      <c r="E159" s="9">
        <f t="shared" si="88"/>
        <v>51173.157053250048</v>
      </c>
      <c r="F159" s="9">
        <f t="shared" si="89"/>
        <v>37343.716811854727</v>
      </c>
      <c r="G159" s="9">
        <f t="shared" si="90"/>
        <v>13829.440241395321</v>
      </c>
      <c r="H159" s="9">
        <f t="shared" si="78"/>
        <v>174575.88599977319</v>
      </c>
      <c r="I159" s="9">
        <f t="shared" si="68"/>
        <v>188405.32624116851</v>
      </c>
      <c r="J159" s="9">
        <f t="shared" si="79"/>
        <v>225749.04305302323</v>
      </c>
      <c r="L159" s="9">
        <f t="shared" si="67"/>
        <v>0</v>
      </c>
      <c r="M159" s="9">
        <f t="shared" si="91"/>
        <v>0</v>
      </c>
      <c r="N159" s="9">
        <f t="shared" si="80"/>
        <v>0</v>
      </c>
      <c r="O159" s="9">
        <f t="shared" si="92"/>
        <v>0</v>
      </c>
      <c r="P159" s="9">
        <f t="shared" si="81"/>
        <v>0</v>
      </c>
      <c r="Q159" s="9">
        <f t="shared" si="82"/>
        <v>0</v>
      </c>
      <c r="S159" s="9">
        <f t="shared" si="93"/>
        <v>0</v>
      </c>
      <c r="T159" s="9">
        <f t="shared" si="94"/>
        <v>0</v>
      </c>
      <c r="U159" s="9">
        <f t="shared" si="69"/>
        <v>0</v>
      </c>
      <c r="V159" s="9">
        <f t="shared" si="70"/>
        <v>0</v>
      </c>
      <c r="W159" s="9">
        <f t="shared" si="83"/>
        <v>0</v>
      </c>
      <c r="X159" s="9">
        <f t="shared" si="71"/>
        <v>0</v>
      </c>
      <c r="Z159" s="9">
        <f t="shared" si="95"/>
        <v>0</v>
      </c>
      <c r="AA159" s="9">
        <f t="shared" si="99"/>
        <v>0</v>
      </c>
      <c r="AB159" s="9">
        <f t="shared" si="72"/>
        <v>0</v>
      </c>
      <c r="AC159" s="9">
        <f t="shared" si="73"/>
        <v>0</v>
      </c>
      <c r="AD159" s="9">
        <f t="shared" si="85"/>
        <v>0</v>
      </c>
      <c r="AE159" s="9">
        <f t="shared" si="74"/>
        <v>0</v>
      </c>
      <c r="AG159" s="9">
        <f t="shared" si="96"/>
        <v>0</v>
      </c>
      <c r="AH159" s="9">
        <f t="shared" si="86"/>
        <v>0</v>
      </c>
      <c r="AI159" s="9">
        <f t="shared" si="75"/>
        <v>0</v>
      </c>
      <c r="AJ159" s="9">
        <f t="shared" si="76"/>
        <v>0</v>
      </c>
      <c r="AK159" s="9">
        <f t="shared" si="87"/>
        <v>0</v>
      </c>
      <c r="AL159" s="9">
        <f t="shared" si="97"/>
        <v>0</v>
      </c>
    </row>
    <row r="160" spans="1:38">
      <c r="A160" s="8">
        <v>152</v>
      </c>
      <c r="B160" s="9">
        <f t="shared" si="98"/>
        <v>5786589.3636555886</v>
      </c>
      <c r="C160" s="10">
        <f t="shared" si="77"/>
        <v>0.3</v>
      </c>
      <c r="D160" s="11">
        <f t="shared" si="66"/>
        <v>2.9285530376777613E-2</v>
      </c>
      <c r="E160" s="9">
        <f t="shared" si="88"/>
        <v>49674.524007891479</v>
      </c>
      <c r="F160" s="9">
        <f t="shared" si="89"/>
        <v>36166.183522847423</v>
      </c>
      <c r="G160" s="9">
        <f t="shared" si="90"/>
        <v>13508.340485044057</v>
      </c>
      <c r="H160" s="9">
        <f t="shared" si="78"/>
        <v>169067.73967165936</v>
      </c>
      <c r="I160" s="9">
        <f t="shared" si="68"/>
        <v>182576.08015670342</v>
      </c>
      <c r="J160" s="9">
        <f t="shared" si="79"/>
        <v>218742.26367955084</v>
      </c>
      <c r="L160" s="9">
        <f t="shared" si="67"/>
        <v>0</v>
      </c>
      <c r="M160" s="9">
        <f t="shared" si="91"/>
        <v>0</v>
      </c>
      <c r="N160" s="9">
        <f t="shared" si="80"/>
        <v>0</v>
      </c>
      <c r="O160" s="9">
        <f t="shared" si="92"/>
        <v>0</v>
      </c>
      <c r="P160" s="9">
        <f t="shared" si="81"/>
        <v>0</v>
      </c>
      <c r="Q160" s="9">
        <f t="shared" si="82"/>
        <v>0</v>
      </c>
      <c r="S160" s="9">
        <f t="shared" si="93"/>
        <v>0</v>
      </c>
      <c r="T160" s="9">
        <f t="shared" si="94"/>
        <v>0</v>
      </c>
      <c r="U160" s="9">
        <f t="shared" si="69"/>
        <v>0</v>
      </c>
      <c r="V160" s="9">
        <f t="shared" si="70"/>
        <v>0</v>
      </c>
      <c r="W160" s="9">
        <f t="shared" si="83"/>
        <v>0</v>
      </c>
      <c r="X160" s="9">
        <f t="shared" si="71"/>
        <v>0</v>
      </c>
      <c r="Z160" s="9">
        <f t="shared" si="95"/>
        <v>0</v>
      </c>
      <c r="AA160" s="9">
        <f t="shared" si="99"/>
        <v>0</v>
      </c>
      <c r="AB160" s="9">
        <f t="shared" si="72"/>
        <v>0</v>
      </c>
      <c r="AC160" s="9">
        <f t="shared" si="73"/>
        <v>0</v>
      </c>
      <c r="AD160" s="9">
        <f t="shared" si="85"/>
        <v>0</v>
      </c>
      <c r="AE160" s="9">
        <f t="shared" si="74"/>
        <v>0</v>
      </c>
      <c r="AG160" s="9">
        <f t="shared" si="96"/>
        <v>0</v>
      </c>
      <c r="AH160" s="9">
        <f t="shared" si="86"/>
        <v>0</v>
      </c>
      <c r="AI160" s="9">
        <f t="shared" si="75"/>
        <v>0</v>
      </c>
      <c r="AJ160" s="9">
        <f t="shared" si="76"/>
        <v>0</v>
      </c>
      <c r="AK160" s="9">
        <f t="shared" si="87"/>
        <v>0</v>
      </c>
      <c r="AL160" s="9">
        <f t="shared" si="97"/>
        <v>0</v>
      </c>
    </row>
    <row r="161" spans="1:38">
      <c r="A161" s="8">
        <v>153</v>
      </c>
      <c r="B161" s="9">
        <f t="shared" si="98"/>
        <v>5604013.2834988851</v>
      </c>
      <c r="C161" s="10">
        <f t="shared" si="77"/>
        <v>0.3</v>
      </c>
      <c r="D161" s="11">
        <f t="shared" si="66"/>
        <v>2.9285530376777613E-2</v>
      </c>
      <c r="E161" s="9">
        <f t="shared" si="88"/>
        <v>48219.779226106402</v>
      </c>
      <c r="F161" s="9">
        <f t="shared" si="89"/>
        <v>35025.083021868028</v>
      </c>
      <c r="G161" s="9">
        <f t="shared" si="90"/>
        <v>13194.696204238375</v>
      </c>
      <c r="H161" s="9">
        <f t="shared" si="78"/>
        <v>163730.08756927028</v>
      </c>
      <c r="I161" s="9">
        <f t="shared" si="68"/>
        <v>176924.78377350865</v>
      </c>
      <c r="J161" s="9">
        <f t="shared" si="79"/>
        <v>211949.8667953767</v>
      </c>
      <c r="L161" s="9">
        <f t="shared" si="67"/>
        <v>0</v>
      </c>
      <c r="M161" s="9">
        <f t="shared" si="91"/>
        <v>0</v>
      </c>
      <c r="N161" s="9">
        <f t="shared" si="80"/>
        <v>0</v>
      </c>
      <c r="O161" s="9">
        <f t="shared" si="92"/>
        <v>0</v>
      </c>
      <c r="P161" s="9">
        <f t="shared" si="81"/>
        <v>0</v>
      </c>
      <c r="Q161" s="9">
        <f t="shared" si="82"/>
        <v>0</v>
      </c>
      <c r="S161" s="9">
        <f t="shared" si="93"/>
        <v>0</v>
      </c>
      <c r="T161" s="9">
        <f t="shared" si="94"/>
        <v>0</v>
      </c>
      <c r="U161" s="9">
        <f t="shared" si="69"/>
        <v>0</v>
      </c>
      <c r="V161" s="9">
        <f t="shared" si="70"/>
        <v>0</v>
      </c>
      <c r="W161" s="9">
        <f t="shared" si="83"/>
        <v>0</v>
      </c>
      <c r="X161" s="9">
        <f t="shared" si="71"/>
        <v>0</v>
      </c>
      <c r="Z161" s="9">
        <f t="shared" si="95"/>
        <v>0</v>
      </c>
      <c r="AA161" s="9">
        <f t="shared" si="99"/>
        <v>0</v>
      </c>
      <c r="AB161" s="9">
        <f t="shared" si="72"/>
        <v>0</v>
      </c>
      <c r="AC161" s="9">
        <f t="shared" si="73"/>
        <v>0</v>
      </c>
      <c r="AD161" s="9">
        <f t="shared" si="85"/>
        <v>0</v>
      </c>
      <c r="AE161" s="9">
        <f t="shared" si="74"/>
        <v>0</v>
      </c>
      <c r="AG161" s="9">
        <f t="shared" si="96"/>
        <v>0</v>
      </c>
      <c r="AH161" s="9">
        <f t="shared" si="86"/>
        <v>0</v>
      </c>
      <c r="AI161" s="9">
        <f t="shared" si="75"/>
        <v>0</v>
      </c>
      <c r="AJ161" s="9">
        <f t="shared" si="76"/>
        <v>0</v>
      </c>
      <c r="AK161" s="9">
        <f t="shared" si="87"/>
        <v>0</v>
      </c>
      <c r="AL161" s="9">
        <f t="shared" si="97"/>
        <v>0</v>
      </c>
    </row>
    <row r="162" spans="1:38">
      <c r="A162" s="8">
        <v>154</v>
      </c>
      <c r="B162" s="9">
        <f t="shared" si="98"/>
        <v>5427088.4997253763</v>
      </c>
      <c r="C162" s="10">
        <f t="shared" si="77"/>
        <v>0.3</v>
      </c>
      <c r="D162" s="11">
        <f t="shared" si="66"/>
        <v>2.9285530376777613E-2</v>
      </c>
      <c r="E162" s="9">
        <f t="shared" si="88"/>
        <v>46807.637416818761</v>
      </c>
      <c r="F162" s="9">
        <f t="shared" si="89"/>
        <v>33919.3031232836</v>
      </c>
      <c r="G162" s="9">
        <f t="shared" si="90"/>
        <v>12888.334293535161</v>
      </c>
      <c r="H162" s="9">
        <f t="shared" si="78"/>
        <v>158557.72341070857</v>
      </c>
      <c r="I162" s="9">
        <f t="shared" si="68"/>
        <v>171446.05770424372</v>
      </c>
      <c r="J162" s="9">
        <f t="shared" si="79"/>
        <v>205365.36082752733</v>
      </c>
      <c r="L162" s="9">
        <f t="shared" si="67"/>
        <v>0</v>
      </c>
      <c r="M162" s="9">
        <f t="shared" si="91"/>
        <v>0</v>
      </c>
      <c r="N162" s="9">
        <f t="shared" si="80"/>
        <v>0</v>
      </c>
      <c r="O162" s="9">
        <f t="shared" si="92"/>
        <v>0</v>
      </c>
      <c r="P162" s="9">
        <f t="shared" si="81"/>
        <v>0</v>
      </c>
      <c r="Q162" s="9">
        <f t="shared" si="82"/>
        <v>0</v>
      </c>
      <c r="S162" s="9">
        <f t="shared" si="93"/>
        <v>0</v>
      </c>
      <c r="T162" s="9">
        <f t="shared" si="94"/>
        <v>0</v>
      </c>
      <c r="U162" s="9">
        <f t="shared" si="69"/>
        <v>0</v>
      </c>
      <c r="V162" s="9">
        <f t="shared" si="70"/>
        <v>0</v>
      </c>
      <c r="W162" s="9">
        <f t="shared" si="83"/>
        <v>0</v>
      </c>
      <c r="X162" s="9">
        <f t="shared" si="71"/>
        <v>0</v>
      </c>
      <c r="Z162" s="9">
        <f t="shared" si="95"/>
        <v>0</v>
      </c>
      <c r="AA162" s="9">
        <f t="shared" si="99"/>
        <v>0</v>
      </c>
      <c r="AB162" s="9">
        <f t="shared" si="72"/>
        <v>0</v>
      </c>
      <c r="AC162" s="9">
        <f t="shared" si="73"/>
        <v>0</v>
      </c>
      <c r="AD162" s="9">
        <f t="shared" si="85"/>
        <v>0</v>
      </c>
      <c r="AE162" s="9">
        <f t="shared" si="74"/>
        <v>0</v>
      </c>
      <c r="AG162" s="9">
        <f t="shared" si="96"/>
        <v>0</v>
      </c>
      <c r="AH162" s="9">
        <f t="shared" si="86"/>
        <v>0</v>
      </c>
      <c r="AI162" s="9">
        <f t="shared" si="75"/>
        <v>0</v>
      </c>
      <c r="AJ162" s="9">
        <f t="shared" si="76"/>
        <v>0</v>
      </c>
      <c r="AK162" s="9">
        <f t="shared" si="87"/>
        <v>0</v>
      </c>
      <c r="AL162" s="9">
        <f t="shared" si="97"/>
        <v>0</v>
      </c>
    </row>
    <row r="163" spans="1:38">
      <c r="A163" s="8">
        <v>155</v>
      </c>
      <c r="B163" s="9">
        <f t="shared" si="98"/>
        <v>5255642.4420211324</v>
      </c>
      <c r="C163" s="10">
        <f t="shared" si="77"/>
        <v>0.3</v>
      </c>
      <c r="D163" s="11">
        <f t="shared" si="66"/>
        <v>2.9285530376777613E-2</v>
      </c>
      <c r="E163" s="9">
        <f t="shared" si="88"/>
        <v>45436.850929383312</v>
      </c>
      <c r="F163" s="9">
        <f t="shared" si="89"/>
        <v>32847.765262632078</v>
      </c>
      <c r="G163" s="9">
        <f t="shared" si="90"/>
        <v>12589.085666751234</v>
      </c>
      <c r="H163" s="9">
        <f t="shared" si="78"/>
        <v>153545.59833458206</v>
      </c>
      <c r="I163" s="9">
        <f t="shared" si="68"/>
        <v>166134.68400133328</v>
      </c>
      <c r="J163" s="9">
        <f t="shared" si="79"/>
        <v>198982.44926396536</v>
      </c>
      <c r="L163" s="9">
        <f t="shared" si="67"/>
        <v>0</v>
      </c>
      <c r="M163" s="9">
        <f t="shared" si="91"/>
        <v>0</v>
      </c>
      <c r="N163" s="9">
        <f t="shared" si="80"/>
        <v>0</v>
      </c>
      <c r="O163" s="9">
        <f t="shared" si="92"/>
        <v>0</v>
      </c>
      <c r="P163" s="9">
        <f t="shared" si="81"/>
        <v>0</v>
      </c>
      <c r="Q163" s="9">
        <f t="shared" si="82"/>
        <v>0</v>
      </c>
      <c r="S163" s="9">
        <f t="shared" si="93"/>
        <v>0</v>
      </c>
      <c r="T163" s="9">
        <f t="shared" si="94"/>
        <v>0</v>
      </c>
      <c r="U163" s="9">
        <f t="shared" si="69"/>
        <v>0</v>
      </c>
      <c r="V163" s="9">
        <f t="shared" si="70"/>
        <v>0</v>
      </c>
      <c r="W163" s="9">
        <f t="shared" si="83"/>
        <v>0</v>
      </c>
      <c r="X163" s="9">
        <f t="shared" si="71"/>
        <v>0</v>
      </c>
      <c r="Z163" s="9">
        <f t="shared" si="95"/>
        <v>0</v>
      </c>
      <c r="AA163" s="9">
        <f t="shared" si="99"/>
        <v>0</v>
      </c>
      <c r="AB163" s="9">
        <f t="shared" si="72"/>
        <v>0</v>
      </c>
      <c r="AC163" s="9">
        <f t="shared" si="73"/>
        <v>0</v>
      </c>
      <c r="AD163" s="9">
        <f t="shared" si="85"/>
        <v>0</v>
      </c>
      <c r="AE163" s="9">
        <f t="shared" si="74"/>
        <v>0</v>
      </c>
      <c r="AG163" s="9">
        <f t="shared" si="96"/>
        <v>0</v>
      </c>
      <c r="AH163" s="9">
        <f t="shared" si="86"/>
        <v>0</v>
      </c>
      <c r="AI163" s="9">
        <f t="shared" si="75"/>
        <v>0</v>
      </c>
      <c r="AJ163" s="9">
        <f t="shared" si="76"/>
        <v>0</v>
      </c>
      <c r="AK163" s="9">
        <f t="shared" si="87"/>
        <v>0</v>
      </c>
      <c r="AL163" s="9">
        <f t="shared" si="97"/>
        <v>0</v>
      </c>
    </row>
    <row r="164" spans="1:38">
      <c r="A164" s="8">
        <v>156</v>
      </c>
      <c r="B164" s="9">
        <f t="shared" si="98"/>
        <v>5089507.7580197994</v>
      </c>
      <c r="C164" s="10">
        <f t="shared" si="77"/>
        <v>0.3</v>
      </c>
      <c r="D164" s="11">
        <f t="shared" si="66"/>
        <v>2.9285530376777613E-2</v>
      </c>
      <c r="E164" s="9">
        <f t="shared" si="88"/>
        <v>44106.208651265748</v>
      </c>
      <c r="F164" s="9">
        <f t="shared" si="89"/>
        <v>31809.423487623742</v>
      </c>
      <c r="G164" s="9">
        <f t="shared" si="90"/>
        <v>12296.785163642006</v>
      </c>
      <c r="H164" s="9">
        <f t="shared" si="78"/>
        <v>148688.81617488762</v>
      </c>
      <c r="I164" s="9">
        <f t="shared" si="68"/>
        <v>160985.60133852961</v>
      </c>
      <c r="J164" s="9">
        <f t="shared" si="79"/>
        <v>192795.02482615336</v>
      </c>
      <c r="L164" s="9">
        <f t="shared" si="67"/>
        <v>0</v>
      </c>
      <c r="M164" s="9">
        <f t="shared" si="91"/>
        <v>0</v>
      </c>
      <c r="N164" s="9">
        <f t="shared" si="80"/>
        <v>0</v>
      </c>
      <c r="O164" s="9">
        <f t="shared" si="92"/>
        <v>0</v>
      </c>
      <c r="P164" s="9">
        <f t="shared" si="81"/>
        <v>0</v>
      </c>
      <c r="Q164" s="9">
        <f t="shared" si="82"/>
        <v>0</v>
      </c>
      <c r="S164" s="9">
        <f t="shared" si="93"/>
        <v>0</v>
      </c>
      <c r="T164" s="9">
        <f t="shared" si="94"/>
        <v>0</v>
      </c>
      <c r="U164" s="9">
        <f t="shared" si="69"/>
        <v>0</v>
      </c>
      <c r="V164" s="9">
        <f t="shared" si="70"/>
        <v>0</v>
      </c>
      <c r="W164" s="9">
        <f t="shared" si="83"/>
        <v>0</v>
      </c>
      <c r="X164" s="9">
        <f t="shared" si="71"/>
        <v>0</v>
      </c>
      <c r="Z164" s="9">
        <f t="shared" si="95"/>
        <v>0</v>
      </c>
      <c r="AA164" s="9">
        <f t="shared" si="99"/>
        <v>0</v>
      </c>
      <c r="AB164" s="9">
        <f t="shared" si="72"/>
        <v>0</v>
      </c>
      <c r="AC164" s="9">
        <f t="shared" si="73"/>
        <v>0</v>
      </c>
      <c r="AD164" s="9">
        <f t="shared" si="85"/>
        <v>0</v>
      </c>
      <c r="AE164" s="9">
        <f t="shared" si="74"/>
        <v>0</v>
      </c>
      <c r="AG164" s="9">
        <f t="shared" si="96"/>
        <v>0</v>
      </c>
      <c r="AH164" s="9">
        <f t="shared" si="86"/>
        <v>0</v>
      </c>
      <c r="AI164" s="9">
        <f t="shared" si="75"/>
        <v>0</v>
      </c>
      <c r="AJ164" s="9">
        <f t="shared" si="76"/>
        <v>0</v>
      </c>
      <c r="AK164" s="9">
        <f t="shared" si="87"/>
        <v>0</v>
      </c>
      <c r="AL164" s="9">
        <f t="shared" si="97"/>
        <v>0</v>
      </c>
    </row>
    <row r="165" spans="1:38">
      <c r="A165" s="8">
        <v>157</v>
      </c>
      <c r="B165" s="9">
        <f t="shared" si="98"/>
        <v>4928522.1566812694</v>
      </c>
      <c r="C165" s="10">
        <f t="shared" si="77"/>
        <v>0.3</v>
      </c>
      <c r="D165" s="11">
        <f t="shared" si="66"/>
        <v>2.9285530376777613E-2</v>
      </c>
      <c r="E165" s="9">
        <f t="shared" si="88"/>
        <v>42814.53493800461</v>
      </c>
      <c r="F165" s="9">
        <f t="shared" si="89"/>
        <v>30803.26347925793</v>
      </c>
      <c r="G165" s="9">
        <f t="shared" si="90"/>
        <v>12011.27145874668</v>
      </c>
      <c r="H165" s="9">
        <f t="shared" si="78"/>
        <v>143982.62887694198</v>
      </c>
      <c r="I165" s="9">
        <f t="shared" si="68"/>
        <v>155993.90033568867</v>
      </c>
      <c r="J165" s="9">
        <f t="shared" si="79"/>
        <v>186797.1638149466</v>
      </c>
      <c r="L165" s="9">
        <f t="shared" si="67"/>
        <v>0</v>
      </c>
      <c r="M165" s="9">
        <f t="shared" si="91"/>
        <v>0</v>
      </c>
      <c r="N165" s="9">
        <f t="shared" si="80"/>
        <v>0</v>
      </c>
      <c r="O165" s="9">
        <f t="shared" si="92"/>
        <v>0</v>
      </c>
      <c r="P165" s="9">
        <f t="shared" si="81"/>
        <v>0</v>
      </c>
      <c r="Q165" s="9">
        <f t="shared" si="82"/>
        <v>0</v>
      </c>
      <c r="S165" s="9">
        <f t="shared" si="93"/>
        <v>0</v>
      </c>
      <c r="T165" s="9">
        <f t="shared" si="94"/>
        <v>0</v>
      </c>
      <c r="U165" s="9">
        <f t="shared" si="69"/>
        <v>0</v>
      </c>
      <c r="V165" s="9">
        <f t="shared" si="70"/>
        <v>0</v>
      </c>
      <c r="W165" s="9">
        <f t="shared" si="83"/>
        <v>0</v>
      </c>
      <c r="X165" s="9">
        <f t="shared" si="71"/>
        <v>0</v>
      </c>
      <c r="Z165" s="9">
        <f t="shared" si="95"/>
        <v>0</v>
      </c>
      <c r="AA165" s="9">
        <f t="shared" si="99"/>
        <v>0</v>
      </c>
      <c r="AB165" s="9">
        <f t="shared" si="72"/>
        <v>0</v>
      </c>
      <c r="AC165" s="9">
        <f t="shared" si="73"/>
        <v>0</v>
      </c>
      <c r="AD165" s="9">
        <f t="shared" si="85"/>
        <v>0</v>
      </c>
      <c r="AE165" s="9">
        <f t="shared" si="74"/>
        <v>0</v>
      </c>
      <c r="AG165" s="9">
        <f t="shared" si="96"/>
        <v>0</v>
      </c>
      <c r="AH165" s="9">
        <f t="shared" si="86"/>
        <v>0</v>
      </c>
      <c r="AI165" s="9">
        <f t="shared" si="75"/>
        <v>0</v>
      </c>
      <c r="AJ165" s="9">
        <f t="shared" si="76"/>
        <v>0</v>
      </c>
      <c r="AK165" s="9">
        <f t="shared" si="87"/>
        <v>0</v>
      </c>
      <c r="AL165" s="9">
        <f t="shared" si="97"/>
        <v>0</v>
      </c>
    </row>
    <row r="166" spans="1:38">
      <c r="A166" s="8">
        <v>158</v>
      </c>
      <c r="B166" s="9">
        <f t="shared" si="98"/>
        <v>4772528.2563455803</v>
      </c>
      <c r="C166" s="10">
        <f t="shared" si="77"/>
        <v>0.3</v>
      </c>
      <c r="D166" s="11">
        <f t="shared" si="66"/>
        <v>2.9285530376777613E-2</v>
      </c>
      <c r="E166" s="9">
        <f t="shared" si="88"/>
        <v>41560.688574510074</v>
      </c>
      <c r="F166" s="9">
        <f t="shared" si="89"/>
        <v>29828.301602159874</v>
      </c>
      <c r="G166" s="9">
        <f t="shared" si="90"/>
        <v>11732.386972350199</v>
      </c>
      <c r="H166" s="9">
        <f t="shared" si="78"/>
        <v>139422.43205016712</v>
      </c>
      <c r="I166" s="9">
        <f t="shared" si="68"/>
        <v>151154.8190225173</v>
      </c>
      <c r="J166" s="9">
        <f t="shared" si="79"/>
        <v>180983.12062467719</v>
      </c>
      <c r="L166" s="9">
        <f t="shared" si="67"/>
        <v>0</v>
      </c>
      <c r="M166" s="9">
        <f t="shared" si="91"/>
        <v>0</v>
      </c>
      <c r="N166" s="9">
        <f t="shared" si="80"/>
        <v>0</v>
      </c>
      <c r="O166" s="9">
        <f t="shared" si="92"/>
        <v>0</v>
      </c>
      <c r="P166" s="9">
        <f t="shared" si="81"/>
        <v>0</v>
      </c>
      <c r="Q166" s="9">
        <f t="shared" si="82"/>
        <v>0</v>
      </c>
      <c r="S166" s="9">
        <f t="shared" si="93"/>
        <v>0</v>
      </c>
      <c r="T166" s="9">
        <f t="shared" si="94"/>
        <v>0</v>
      </c>
      <c r="U166" s="9">
        <f t="shared" si="69"/>
        <v>0</v>
      </c>
      <c r="V166" s="9">
        <f t="shared" si="70"/>
        <v>0</v>
      </c>
      <c r="W166" s="9">
        <f t="shared" si="83"/>
        <v>0</v>
      </c>
      <c r="X166" s="9">
        <f t="shared" si="71"/>
        <v>0</v>
      </c>
      <c r="Z166" s="9">
        <f t="shared" si="95"/>
        <v>0</v>
      </c>
      <c r="AA166" s="9">
        <f t="shared" si="99"/>
        <v>0</v>
      </c>
      <c r="AB166" s="9">
        <f t="shared" si="72"/>
        <v>0</v>
      </c>
      <c r="AC166" s="9">
        <f t="shared" si="73"/>
        <v>0</v>
      </c>
      <c r="AD166" s="9">
        <f t="shared" si="85"/>
        <v>0</v>
      </c>
      <c r="AE166" s="9">
        <f t="shared" si="74"/>
        <v>0</v>
      </c>
      <c r="AG166" s="9">
        <f t="shared" si="96"/>
        <v>0</v>
      </c>
      <c r="AH166" s="9">
        <f t="shared" si="86"/>
        <v>0</v>
      </c>
      <c r="AI166" s="9">
        <f t="shared" si="75"/>
        <v>0</v>
      </c>
      <c r="AJ166" s="9">
        <f t="shared" si="76"/>
        <v>0</v>
      </c>
      <c r="AK166" s="9">
        <f t="shared" si="87"/>
        <v>0</v>
      </c>
      <c r="AL166" s="9">
        <f t="shared" si="97"/>
        <v>0</v>
      </c>
    </row>
    <row r="167" spans="1:38">
      <c r="A167" s="8">
        <v>159</v>
      </c>
      <c r="B167" s="9">
        <f t="shared" si="98"/>
        <v>4621373.4373230627</v>
      </c>
      <c r="C167" s="10">
        <f t="shared" si="77"/>
        <v>0.3</v>
      </c>
      <c r="D167" s="11">
        <f t="shared" si="66"/>
        <v>2.9285530376777613E-2</v>
      </c>
      <c r="E167" s="9">
        <f t="shared" si="88"/>
        <v>40343.561766781459</v>
      </c>
      <c r="F167" s="9">
        <f t="shared" si="89"/>
        <v>28883.583983269138</v>
      </c>
      <c r="G167" s="9">
        <f t="shared" si="90"/>
        <v>11459.97778351232</v>
      </c>
      <c r="H167" s="9">
        <f t="shared" si="78"/>
        <v>135003.76065366148</v>
      </c>
      <c r="I167" s="9">
        <f t="shared" si="68"/>
        <v>146463.7384371738</v>
      </c>
      <c r="J167" s="9">
        <f t="shared" si="79"/>
        <v>175347.32242044294</v>
      </c>
      <c r="L167" s="9">
        <f t="shared" si="67"/>
        <v>0</v>
      </c>
      <c r="M167" s="9">
        <f t="shared" si="91"/>
        <v>0</v>
      </c>
      <c r="N167" s="9">
        <f t="shared" si="80"/>
        <v>0</v>
      </c>
      <c r="O167" s="9">
        <f t="shared" si="92"/>
        <v>0</v>
      </c>
      <c r="P167" s="9">
        <f t="shared" si="81"/>
        <v>0</v>
      </c>
      <c r="Q167" s="9">
        <f t="shared" si="82"/>
        <v>0</v>
      </c>
      <c r="S167" s="9">
        <f t="shared" si="93"/>
        <v>0</v>
      </c>
      <c r="T167" s="9">
        <f t="shared" si="94"/>
        <v>0</v>
      </c>
      <c r="U167" s="9">
        <f t="shared" si="69"/>
        <v>0</v>
      </c>
      <c r="V167" s="9">
        <f t="shared" si="70"/>
        <v>0</v>
      </c>
      <c r="W167" s="9">
        <f t="shared" si="83"/>
        <v>0</v>
      </c>
      <c r="X167" s="9">
        <f t="shared" si="71"/>
        <v>0</v>
      </c>
      <c r="Z167" s="9">
        <f t="shared" si="95"/>
        <v>0</v>
      </c>
      <c r="AA167" s="9">
        <f t="shared" si="99"/>
        <v>0</v>
      </c>
      <c r="AB167" s="9">
        <f t="shared" si="72"/>
        <v>0</v>
      </c>
      <c r="AC167" s="9">
        <f t="shared" si="73"/>
        <v>0</v>
      </c>
      <c r="AD167" s="9">
        <f t="shared" si="85"/>
        <v>0</v>
      </c>
      <c r="AE167" s="9">
        <f t="shared" si="74"/>
        <v>0</v>
      </c>
      <c r="AG167" s="9">
        <f t="shared" si="96"/>
        <v>0</v>
      </c>
      <c r="AH167" s="9">
        <f t="shared" si="86"/>
        <v>0</v>
      </c>
      <c r="AI167" s="9">
        <f t="shared" si="75"/>
        <v>0</v>
      </c>
      <c r="AJ167" s="9">
        <f t="shared" si="76"/>
        <v>0</v>
      </c>
      <c r="AK167" s="9">
        <f t="shared" si="87"/>
        <v>0</v>
      </c>
      <c r="AL167" s="9">
        <f t="shared" si="97"/>
        <v>0</v>
      </c>
    </row>
    <row r="168" spans="1:38">
      <c r="A168" s="8">
        <v>160</v>
      </c>
      <c r="B168" s="9">
        <f t="shared" si="98"/>
        <v>4474909.6988858888</v>
      </c>
      <c r="C168" s="10">
        <f t="shared" si="77"/>
        <v>0.3</v>
      </c>
      <c r="D168" s="11">
        <f t="shared" si="66"/>
        <v>2.9285530376777613E-2</v>
      </c>
      <c r="E168" s="9">
        <f t="shared" si="88"/>
        <v>39162.079163152972</v>
      </c>
      <c r="F168" s="9">
        <f t="shared" si="89"/>
        <v>27968.185618036801</v>
      </c>
      <c r="G168" s="9">
        <f t="shared" si="90"/>
        <v>11193.893545116171</v>
      </c>
      <c r="H168" s="9">
        <f t="shared" si="78"/>
        <v>130722.28481060953</v>
      </c>
      <c r="I168" s="9">
        <f t="shared" si="68"/>
        <v>141916.17835572571</v>
      </c>
      <c r="J168" s="9">
        <f t="shared" si="79"/>
        <v>169884.36397376249</v>
      </c>
      <c r="L168" s="9">
        <f t="shared" si="67"/>
        <v>0</v>
      </c>
      <c r="M168" s="9">
        <f t="shared" si="91"/>
        <v>0</v>
      </c>
      <c r="N168" s="9">
        <f t="shared" si="80"/>
        <v>0</v>
      </c>
      <c r="O168" s="9">
        <f t="shared" si="92"/>
        <v>0</v>
      </c>
      <c r="P168" s="9">
        <f t="shared" si="81"/>
        <v>0</v>
      </c>
      <c r="Q168" s="9">
        <f t="shared" si="82"/>
        <v>0</v>
      </c>
      <c r="S168" s="9">
        <f t="shared" si="93"/>
        <v>0</v>
      </c>
      <c r="T168" s="9">
        <f t="shared" si="94"/>
        <v>0</v>
      </c>
      <c r="U168" s="9">
        <f t="shared" si="69"/>
        <v>0</v>
      </c>
      <c r="V168" s="9">
        <f t="shared" si="70"/>
        <v>0</v>
      </c>
      <c r="W168" s="9">
        <f t="shared" si="83"/>
        <v>0</v>
      </c>
      <c r="X168" s="9">
        <f t="shared" si="71"/>
        <v>0</v>
      </c>
      <c r="Z168" s="9">
        <f t="shared" si="95"/>
        <v>0</v>
      </c>
      <c r="AA168" s="9">
        <f t="shared" si="99"/>
        <v>0</v>
      </c>
      <c r="AB168" s="9">
        <f t="shared" si="72"/>
        <v>0</v>
      </c>
      <c r="AC168" s="9">
        <f t="shared" si="73"/>
        <v>0</v>
      </c>
      <c r="AD168" s="9">
        <f t="shared" si="85"/>
        <v>0</v>
      </c>
      <c r="AE168" s="9">
        <f t="shared" si="74"/>
        <v>0</v>
      </c>
      <c r="AG168" s="9">
        <f t="shared" si="96"/>
        <v>0</v>
      </c>
      <c r="AH168" s="9">
        <f t="shared" si="86"/>
        <v>0</v>
      </c>
      <c r="AI168" s="9">
        <f t="shared" si="75"/>
        <v>0</v>
      </c>
      <c r="AJ168" s="9">
        <f t="shared" si="76"/>
        <v>0</v>
      </c>
      <c r="AK168" s="9">
        <f t="shared" si="87"/>
        <v>0</v>
      </c>
      <c r="AL168" s="9">
        <f t="shared" si="97"/>
        <v>0</v>
      </c>
    </row>
    <row r="169" spans="1:38">
      <c r="A169" s="8">
        <v>161</v>
      </c>
      <c r="B169" s="9">
        <f t="shared" si="98"/>
        <v>4332993.5205301633</v>
      </c>
      <c r="C169" s="10">
        <f t="shared" si="77"/>
        <v>0.3</v>
      </c>
      <c r="D169" s="11">
        <f t="shared" si="66"/>
        <v>2.9285530376777613E-2</v>
      </c>
      <c r="E169" s="9">
        <f t="shared" si="88"/>
        <v>38015.19690420269</v>
      </c>
      <c r="F169" s="9">
        <f t="shared" si="89"/>
        <v>27081.209503313519</v>
      </c>
      <c r="G169" s="9">
        <f t="shared" si="90"/>
        <v>10933.987400889171</v>
      </c>
      <c r="H169" s="9">
        <f t="shared" si="78"/>
        <v>126573.80574769861</v>
      </c>
      <c r="I169" s="9">
        <f t="shared" si="68"/>
        <v>137507.79314858778</v>
      </c>
      <c r="J169" s="9">
        <f t="shared" si="79"/>
        <v>164589.0026519013</v>
      </c>
      <c r="L169" s="9">
        <f t="shared" si="67"/>
        <v>0</v>
      </c>
      <c r="M169" s="9">
        <f t="shared" si="91"/>
        <v>0</v>
      </c>
      <c r="N169" s="9">
        <f t="shared" si="80"/>
        <v>0</v>
      </c>
      <c r="O169" s="9">
        <f t="shared" si="92"/>
        <v>0</v>
      </c>
      <c r="P169" s="9">
        <f t="shared" si="81"/>
        <v>0</v>
      </c>
      <c r="Q169" s="9">
        <f t="shared" si="82"/>
        <v>0</v>
      </c>
      <c r="S169" s="9">
        <f t="shared" si="93"/>
        <v>0</v>
      </c>
      <c r="T169" s="9">
        <f t="shared" si="94"/>
        <v>0</v>
      </c>
      <c r="U169" s="9">
        <f t="shared" si="69"/>
        <v>0</v>
      </c>
      <c r="V169" s="9">
        <f t="shared" si="70"/>
        <v>0</v>
      </c>
      <c r="W169" s="9">
        <f t="shared" si="83"/>
        <v>0</v>
      </c>
      <c r="X169" s="9">
        <f t="shared" si="71"/>
        <v>0</v>
      </c>
      <c r="Z169" s="9">
        <f t="shared" si="95"/>
        <v>0</v>
      </c>
      <c r="AA169" s="9">
        <f t="shared" si="99"/>
        <v>0</v>
      </c>
      <c r="AB169" s="9">
        <f t="shared" si="72"/>
        <v>0</v>
      </c>
      <c r="AC169" s="9">
        <f t="shared" si="73"/>
        <v>0</v>
      </c>
      <c r="AD169" s="9">
        <f t="shared" si="85"/>
        <v>0</v>
      </c>
      <c r="AE169" s="9">
        <f t="shared" si="74"/>
        <v>0</v>
      </c>
      <c r="AG169" s="9">
        <f t="shared" si="96"/>
        <v>0</v>
      </c>
      <c r="AH169" s="9">
        <f t="shared" si="86"/>
        <v>0</v>
      </c>
      <c r="AI169" s="9">
        <f t="shared" si="75"/>
        <v>0</v>
      </c>
      <c r="AJ169" s="9">
        <f t="shared" si="76"/>
        <v>0</v>
      </c>
      <c r="AK169" s="9">
        <f t="shared" si="87"/>
        <v>0</v>
      </c>
      <c r="AL169" s="9">
        <f t="shared" si="97"/>
        <v>0</v>
      </c>
    </row>
    <row r="170" spans="1:38">
      <c r="A170" s="8">
        <v>162</v>
      </c>
      <c r="B170" s="9">
        <f t="shared" si="98"/>
        <v>4195485.7273815759</v>
      </c>
      <c r="C170" s="10">
        <f t="shared" si="77"/>
        <v>0.3</v>
      </c>
      <c r="D170" s="11">
        <f t="shared" si="66"/>
        <v>2.9285530376777613E-2</v>
      </c>
      <c r="E170" s="9">
        <f t="shared" si="88"/>
        <v>36901.901700485483</v>
      </c>
      <c r="F170" s="9">
        <f t="shared" si="89"/>
        <v>26221.785796134845</v>
      </c>
      <c r="G170" s="9">
        <f t="shared" si="90"/>
        <v>10680.115904350638</v>
      </c>
      <c r="H170" s="9">
        <f t="shared" si="78"/>
        <v>122554.25185582569</v>
      </c>
      <c r="I170" s="9">
        <f t="shared" si="68"/>
        <v>133234.36776017633</v>
      </c>
      <c r="J170" s="9">
        <f t="shared" si="79"/>
        <v>159456.15355631115</v>
      </c>
      <c r="L170" s="9">
        <f t="shared" si="67"/>
        <v>0</v>
      </c>
      <c r="M170" s="9">
        <f t="shared" si="91"/>
        <v>0</v>
      </c>
      <c r="N170" s="9">
        <f t="shared" si="80"/>
        <v>0</v>
      </c>
      <c r="O170" s="9">
        <f t="shared" si="92"/>
        <v>0</v>
      </c>
      <c r="P170" s="9">
        <f t="shared" si="81"/>
        <v>0</v>
      </c>
      <c r="Q170" s="9">
        <f t="shared" si="82"/>
        <v>0</v>
      </c>
      <c r="S170" s="9">
        <f t="shared" si="93"/>
        <v>0</v>
      </c>
      <c r="T170" s="9">
        <f t="shared" si="94"/>
        <v>0</v>
      </c>
      <c r="U170" s="9">
        <f t="shared" si="69"/>
        <v>0</v>
      </c>
      <c r="V170" s="9">
        <f t="shared" si="70"/>
        <v>0</v>
      </c>
      <c r="W170" s="9">
        <f t="shared" si="83"/>
        <v>0</v>
      </c>
      <c r="X170" s="9">
        <f t="shared" si="71"/>
        <v>0</v>
      </c>
      <c r="Z170" s="9">
        <f t="shared" si="95"/>
        <v>0</v>
      </c>
      <c r="AA170" s="9">
        <f t="shared" si="99"/>
        <v>0</v>
      </c>
      <c r="AB170" s="9">
        <f t="shared" si="72"/>
        <v>0</v>
      </c>
      <c r="AC170" s="9">
        <f t="shared" si="73"/>
        <v>0</v>
      </c>
      <c r="AD170" s="9">
        <f t="shared" si="85"/>
        <v>0</v>
      </c>
      <c r="AE170" s="9">
        <f t="shared" si="74"/>
        <v>0</v>
      </c>
      <c r="AG170" s="9">
        <f t="shared" si="96"/>
        <v>0</v>
      </c>
      <c r="AH170" s="9">
        <f t="shared" si="86"/>
        <v>0</v>
      </c>
      <c r="AI170" s="9">
        <f t="shared" si="75"/>
        <v>0</v>
      </c>
      <c r="AJ170" s="9">
        <f t="shared" si="76"/>
        <v>0</v>
      </c>
      <c r="AK170" s="9">
        <f t="shared" si="87"/>
        <v>0</v>
      </c>
      <c r="AL170" s="9">
        <f t="shared" si="97"/>
        <v>0</v>
      </c>
    </row>
    <row r="171" spans="1:38">
      <c r="A171" s="8">
        <v>163</v>
      </c>
      <c r="B171" s="9">
        <f t="shared" si="98"/>
        <v>4062251.3596213995</v>
      </c>
      <c r="C171" s="10">
        <f t="shared" si="77"/>
        <v>0.3</v>
      </c>
      <c r="D171" s="11">
        <f t="shared" si="66"/>
        <v>2.9285530376777613E-2</v>
      </c>
      <c r="E171" s="9">
        <f t="shared" si="88"/>
        <v>35821.20993727506</v>
      </c>
      <c r="F171" s="9">
        <f t="shared" si="89"/>
        <v>25389.070997633746</v>
      </c>
      <c r="G171" s="9">
        <f t="shared" si="90"/>
        <v>10432.138939641314</v>
      </c>
      <c r="H171" s="9">
        <f t="shared" si="78"/>
        <v>118659.67486848703</v>
      </c>
      <c r="I171" s="9">
        <f t="shared" si="68"/>
        <v>129091.81380812834</v>
      </c>
      <c r="J171" s="9">
        <f t="shared" si="79"/>
        <v>154480.88480576209</v>
      </c>
      <c r="L171" s="9">
        <f t="shared" si="67"/>
        <v>0</v>
      </c>
      <c r="M171" s="9">
        <f t="shared" si="91"/>
        <v>0</v>
      </c>
      <c r="N171" s="9">
        <f t="shared" si="80"/>
        <v>0</v>
      </c>
      <c r="O171" s="9">
        <f t="shared" si="92"/>
        <v>0</v>
      </c>
      <c r="P171" s="9">
        <f t="shared" si="81"/>
        <v>0</v>
      </c>
      <c r="Q171" s="9">
        <f t="shared" si="82"/>
        <v>0</v>
      </c>
      <c r="S171" s="9">
        <f t="shared" si="93"/>
        <v>0</v>
      </c>
      <c r="T171" s="9">
        <f t="shared" si="94"/>
        <v>0</v>
      </c>
      <c r="U171" s="9">
        <f t="shared" si="69"/>
        <v>0</v>
      </c>
      <c r="V171" s="9">
        <f t="shared" si="70"/>
        <v>0</v>
      </c>
      <c r="W171" s="9">
        <f t="shared" si="83"/>
        <v>0</v>
      </c>
      <c r="X171" s="9">
        <f t="shared" si="71"/>
        <v>0</v>
      </c>
      <c r="Z171" s="9">
        <f t="shared" si="95"/>
        <v>0</v>
      </c>
      <c r="AA171" s="9">
        <f t="shared" si="99"/>
        <v>0</v>
      </c>
      <c r="AB171" s="9">
        <f t="shared" si="72"/>
        <v>0</v>
      </c>
      <c r="AC171" s="9">
        <f t="shared" si="73"/>
        <v>0</v>
      </c>
      <c r="AD171" s="9">
        <f t="shared" si="85"/>
        <v>0</v>
      </c>
      <c r="AE171" s="9">
        <f t="shared" si="74"/>
        <v>0</v>
      </c>
      <c r="AG171" s="9">
        <f t="shared" si="96"/>
        <v>0</v>
      </c>
      <c r="AH171" s="9">
        <f t="shared" si="86"/>
        <v>0</v>
      </c>
      <c r="AI171" s="9">
        <f t="shared" si="75"/>
        <v>0</v>
      </c>
      <c r="AJ171" s="9">
        <f t="shared" si="76"/>
        <v>0</v>
      </c>
      <c r="AK171" s="9">
        <f t="shared" si="87"/>
        <v>0</v>
      </c>
      <c r="AL171" s="9">
        <f t="shared" si="97"/>
        <v>0</v>
      </c>
    </row>
    <row r="172" spans="1:38">
      <c r="A172" s="8">
        <v>164</v>
      </c>
      <c r="B172" s="9">
        <f t="shared" si="98"/>
        <v>3933159.5458132713</v>
      </c>
      <c r="C172" s="10">
        <f t="shared" si="77"/>
        <v>0.3</v>
      </c>
      <c r="D172" s="11">
        <f t="shared" si="66"/>
        <v>2.9285530376777613E-2</v>
      </c>
      <c r="E172" s="9">
        <f t="shared" si="88"/>
        <v>34772.166805524066</v>
      </c>
      <c r="F172" s="9">
        <f t="shared" si="89"/>
        <v>24582.247161332944</v>
      </c>
      <c r="G172" s="9">
        <f t="shared" si="90"/>
        <v>10189.919644191123</v>
      </c>
      <c r="H172" s="9">
        <f t="shared" si="78"/>
        <v>114886.24615435052</v>
      </c>
      <c r="I172" s="9">
        <f t="shared" si="68"/>
        <v>125076.16579854164</v>
      </c>
      <c r="J172" s="9">
        <f t="shared" si="79"/>
        <v>149658.41295987458</v>
      </c>
      <c r="L172" s="9">
        <f t="shared" si="67"/>
        <v>0</v>
      </c>
      <c r="M172" s="9">
        <f t="shared" si="91"/>
        <v>0</v>
      </c>
      <c r="N172" s="9">
        <f t="shared" si="80"/>
        <v>0</v>
      </c>
      <c r="O172" s="9">
        <f t="shared" si="92"/>
        <v>0</v>
      </c>
      <c r="P172" s="9">
        <f t="shared" si="81"/>
        <v>0</v>
      </c>
      <c r="Q172" s="9">
        <f t="shared" si="82"/>
        <v>0</v>
      </c>
      <c r="S172" s="9">
        <f t="shared" si="93"/>
        <v>0</v>
      </c>
      <c r="T172" s="9">
        <f t="shared" si="94"/>
        <v>0</v>
      </c>
      <c r="U172" s="9">
        <f t="shared" si="69"/>
        <v>0</v>
      </c>
      <c r="V172" s="9">
        <f t="shared" si="70"/>
        <v>0</v>
      </c>
      <c r="W172" s="9">
        <f t="shared" si="83"/>
        <v>0</v>
      </c>
      <c r="X172" s="9">
        <f t="shared" si="71"/>
        <v>0</v>
      </c>
      <c r="Z172" s="9">
        <f t="shared" si="95"/>
        <v>0</v>
      </c>
      <c r="AA172" s="9">
        <f t="shared" si="99"/>
        <v>0</v>
      </c>
      <c r="AB172" s="9">
        <f t="shared" si="72"/>
        <v>0</v>
      </c>
      <c r="AC172" s="9">
        <f t="shared" si="73"/>
        <v>0</v>
      </c>
      <c r="AD172" s="9">
        <f t="shared" si="85"/>
        <v>0</v>
      </c>
      <c r="AE172" s="9">
        <f t="shared" si="74"/>
        <v>0</v>
      </c>
      <c r="AG172" s="9">
        <f t="shared" si="96"/>
        <v>0</v>
      </c>
      <c r="AH172" s="9">
        <f t="shared" si="86"/>
        <v>0</v>
      </c>
      <c r="AI172" s="9">
        <f t="shared" si="75"/>
        <v>0</v>
      </c>
      <c r="AJ172" s="9">
        <f t="shared" si="76"/>
        <v>0</v>
      </c>
      <c r="AK172" s="9">
        <f t="shared" si="87"/>
        <v>0</v>
      </c>
      <c r="AL172" s="9">
        <f t="shared" si="97"/>
        <v>0</v>
      </c>
    </row>
    <row r="173" spans="1:38">
      <c r="A173" s="8">
        <v>165</v>
      </c>
      <c r="B173" s="9">
        <f t="shared" si="98"/>
        <v>3808083.3800147297</v>
      </c>
      <c r="C173" s="10">
        <f t="shared" si="77"/>
        <v>0.3</v>
      </c>
      <c r="D173" s="11">
        <f t="shared" si="66"/>
        <v>2.9285530376777613E-2</v>
      </c>
      <c r="E173" s="9">
        <f t="shared" si="88"/>
        <v>33753.845458274511</v>
      </c>
      <c r="F173" s="9">
        <f t="shared" si="89"/>
        <v>23800.521125092058</v>
      </c>
      <c r="G173" s="9">
        <f t="shared" si="90"/>
        <v>9953.3243331824524</v>
      </c>
      <c r="H173" s="9">
        <f t="shared" si="78"/>
        <v>111230.253120614</v>
      </c>
      <c r="I173" s="9">
        <f t="shared" si="68"/>
        <v>121183.57745379645</v>
      </c>
      <c r="J173" s="9">
        <f t="shared" si="79"/>
        <v>144984.09857888852</v>
      </c>
      <c r="L173" s="9">
        <f t="shared" si="67"/>
        <v>0</v>
      </c>
      <c r="M173" s="9">
        <f t="shared" si="91"/>
        <v>0</v>
      </c>
      <c r="N173" s="9">
        <f t="shared" si="80"/>
        <v>0</v>
      </c>
      <c r="O173" s="9">
        <f t="shared" si="92"/>
        <v>0</v>
      </c>
      <c r="P173" s="9">
        <f t="shared" si="81"/>
        <v>0</v>
      </c>
      <c r="Q173" s="9">
        <f t="shared" si="82"/>
        <v>0</v>
      </c>
      <c r="S173" s="9">
        <f t="shared" si="93"/>
        <v>0</v>
      </c>
      <c r="T173" s="9">
        <f t="shared" si="94"/>
        <v>0</v>
      </c>
      <c r="U173" s="9">
        <f t="shared" si="69"/>
        <v>0</v>
      </c>
      <c r="V173" s="9">
        <f t="shared" si="70"/>
        <v>0</v>
      </c>
      <c r="W173" s="9">
        <f t="shared" si="83"/>
        <v>0</v>
      </c>
      <c r="X173" s="9">
        <f t="shared" si="71"/>
        <v>0</v>
      </c>
      <c r="Z173" s="9">
        <f t="shared" si="95"/>
        <v>0</v>
      </c>
      <c r="AA173" s="9">
        <f t="shared" si="99"/>
        <v>0</v>
      </c>
      <c r="AB173" s="9">
        <f t="shared" si="72"/>
        <v>0</v>
      </c>
      <c r="AC173" s="9">
        <f t="shared" si="73"/>
        <v>0</v>
      </c>
      <c r="AD173" s="9">
        <f t="shared" si="85"/>
        <v>0</v>
      </c>
      <c r="AE173" s="9">
        <f t="shared" si="74"/>
        <v>0</v>
      </c>
      <c r="AG173" s="9">
        <f t="shared" si="96"/>
        <v>0</v>
      </c>
      <c r="AH173" s="9">
        <f t="shared" si="86"/>
        <v>0</v>
      </c>
      <c r="AI173" s="9">
        <f t="shared" si="75"/>
        <v>0</v>
      </c>
      <c r="AJ173" s="9">
        <f t="shared" si="76"/>
        <v>0</v>
      </c>
      <c r="AK173" s="9">
        <f t="shared" si="87"/>
        <v>0</v>
      </c>
      <c r="AL173" s="9">
        <f t="shared" si="97"/>
        <v>0</v>
      </c>
    </row>
    <row r="174" spans="1:38">
      <c r="A174" s="8">
        <v>166</v>
      </c>
      <c r="B174" s="9">
        <f t="shared" si="98"/>
        <v>3686899.8025609334</v>
      </c>
      <c r="C174" s="10">
        <f t="shared" si="77"/>
        <v>0.3</v>
      </c>
      <c r="D174" s="11">
        <f t="shared" si="66"/>
        <v>2.9285530376777613E-2</v>
      </c>
      <c r="E174" s="9">
        <f t="shared" si="88"/>
        <v>32765.346191773155</v>
      </c>
      <c r="F174" s="9">
        <f t="shared" si="89"/>
        <v>23043.123766005832</v>
      </c>
      <c r="G174" s="9">
        <f t="shared" si="90"/>
        <v>9722.2224257673224</v>
      </c>
      <c r="H174" s="9">
        <f t="shared" si="78"/>
        <v>107688.095723854</v>
      </c>
      <c r="I174" s="9">
        <f t="shared" si="68"/>
        <v>117410.31814962132</v>
      </c>
      <c r="J174" s="9">
        <f t="shared" si="79"/>
        <v>140453.44191562716</v>
      </c>
      <c r="L174" s="9">
        <f t="shared" si="67"/>
        <v>0</v>
      </c>
      <c r="M174" s="9">
        <f t="shared" si="91"/>
        <v>0</v>
      </c>
      <c r="N174" s="9">
        <f t="shared" si="80"/>
        <v>0</v>
      </c>
      <c r="O174" s="9">
        <f t="shared" si="92"/>
        <v>0</v>
      </c>
      <c r="P174" s="9">
        <f t="shared" si="81"/>
        <v>0</v>
      </c>
      <c r="Q174" s="9">
        <f t="shared" si="82"/>
        <v>0</v>
      </c>
      <c r="S174" s="9">
        <f t="shared" si="93"/>
        <v>0</v>
      </c>
      <c r="T174" s="9">
        <f t="shared" si="94"/>
        <v>0</v>
      </c>
      <c r="U174" s="9">
        <f t="shared" si="69"/>
        <v>0</v>
      </c>
      <c r="V174" s="9">
        <f t="shared" si="70"/>
        <v>0</v>
      </c>
      <c r="W174" s="9">
        <f t="shared" si="83"/>
        <v>0</v>
      </c>
      <c r="X174" s="9">
        <f t="shared" si="71"/>
        <v>0</v>
      </c>
      <c r="Z174" s="9">
        <f t="shared" si="95"/>
        <v>0</v>
      </c>
      <c r="AA174" s="9">
        <f t="shared" si="99"/>
        <v>0</v>
      </c>
      <c r="AB174" s="9">
        <f t="shared" si="72"/>
        <v>0</v>
      </c>
      <c r="AC174" s="9">
        <f t="shared" si="73"/>
        <v>0</v>
      </c>
      <c r="AD174" s="9">
        <f t="shared" si="85"/>
        <v>0</v>
      </c>
      <c r="AE174" s="9">
        <f t="shared" si="74"/>
        <v>0</v>
      </c>
      <c r="AG174" s="9">
        <f t="shared" si="96"/>
        <v>0</v>
      </c>
      <c r="AH174" s="9">
        <f t="shared" si="86"/>
        <v>0</v>
      </c>
      <c r="AI174" s="9">
        <f t="shared" si="75"/>
        <v>0</v>
      </c>
      <c r="AJ174" s="9">
        <f t="shared" si="76"/>
        <v>0</v>
      </c>
      <c r="AK174" s="9">
        <f t="shared" si="87"/>
        <v>0</v>
      </c>
      <c r="AL174" s="9">
        <f t="shared" si="97"/>
        <v>0</v>
      </c>
    </row>
    <row r="175" spans="1:38">
      <c r="A175" s="8">
        <v>167</v>
      </c>
      <c r="B175" s="9">
        <f t="shared" si="98"/>
        <v>3569489.4844113123</v>
      </c>
      <c r="C175" s="10">
        <f t="shared" si="77"/>
        <v>0.3</v>
      </c>
      <c r="D175" s="11">
        <f t="shared" si="66"/>
        <v>2.9285530376777613E-2</v>
      </c>
      <c r="E175" s="9">
        <f t="shared" si="88"/>
        <v>31805.795650568351</v>
      </c>
      <c r="F175" s="9">
        <f t="shared" si="89"/>
        <v>22309.309277570701</v>
      </c>
      <c r="G175" s="9">
        <f t="shared" si="90"/>
        <v>9496.4863729976496</v>
      </c>
      <c r="H175" s="9">
        <f t="shared" si="78"/>
        <v>104256.28308516667</v>
      </c>
      <c r="I175" s="9">
        <f t="shared" si="68"/>
        <v>113752.76945816432</v>
      </c>
      <c r="J175" s="9">
        <f t="shared" si="79"/>
        <v>136062.07873573501</v>
      </c>
      <c r="L175" s="9">
        <f t="shared" si="67"/>
        <v>0</v>
      </c>
      <c r="M175" s="9">
        <f t="shared" si="91"/>
        <v>0</v>
      </c>
      <c r="N175" s="9">
        <f t="shared" si="80"/>
        <v>0</v>
      </c>
      <c r="O175" s="9">
        <f t="shared" si="92"/>
        <v>0</v>
      </c>
      <c r="P175" s="9">
        <f t="shared" si="81"/>
        <v>0</v>
      </c>
      <c r="Q175" s="9">
        <f t="shared" si="82"/>
        <v>0</v>
      </c>
      <c r="S175" s="9">
        <f t="shared" si="93"/>
        <v>0</v>
      </c>
      <c r="T175" s="9">
        <f t="shared" si="94"/>
        <v>0</v>
      </c>
      <c r="U175" s="9">
        <f t="shared" si="69"/>
        <v>0</v>
      </c>
      <c r="V175" s="9">
        <f t="shared" si="70"/>
        <v>0</v>
      </c>
      <c r="W175" s="9">
        <f t="shared" si="83"/>
        <v>0</v>
      </c>
      <c r="X175" s="9">
        <f t="shared" si="71"/>
        <v>0</v>
      </c>
      <c r="Z175" s="9">
        <f t="shared" si="95"/>
        <v>0</v>
      </c>
      <c r="AA175" s="9">
        <f t="shared" si="99"/>
        <v>0</v>
      </c>
      <c r="AB175" s="9">
        <f t="shared" si="72"/>
        <v>0</v>
      </c>
      <c r="AC175" s="9">
        <f t="shared" si="73"/>
        <v>0</v>
      </c>
      <c r="AD175" s="9">
        <f t="shared" si="85"/>
        <v>0</v>
      </c>
      <c r="AE175" s="9">
        <f t="shared" si="74"/>
        <v>0</v>
      </c>
      <c r="AG175" s="9">
        <f t="shared" si="96"/>
        <v>0</v>
      </c>
      <c r="AH175" s="9">
        <f t="shared" si="86"/>
        <v>0</v>
      </c>
      <c r="AI175" s="9">
        <f t="shared" si="75"/>
        <v>0</v>
      </c>
      <c r="AJ175" s="9">
        <f t="shared" si="76"/>
        <v>0</v>
      </c>
      <c r="AK175" s="9">
        <f t="shared" si="87"/>
        <v>0</v>
      </c>
      <c r="AL175" s="9">
        <f t="shared" si="97"/>
        <v>0</v>
      </c>
    </row>
    <row r="176" spans="1:38">
      <c r="A176" s="8">
        <v>168</v>
      </c>
      <c r="B176" s="9">
        <f t="shared" si="98"/>
        <v>3455736.7149531478</v>
      </c>
      <c r="C176" s="10">
        <f t="shared" si="77"/>
        <v>0.3</v>
      </c>
      <c r="D176" s="11">
        <f t="shared" si="66"/>
        <v>2.9285530376777613E-2</v>
      </c>
      <c r="E176" s="9">
        <f t="shared" si="88"/>
        <v>30874.346055886057</v>
      </c>
      <c r="F176" s="9">
        <f t="shared" si="89"/>
        <v>21598.354468457172</v>
      </c>
      <c r="G176" s="9">
        <f t="shared" si="90"/>
        <v>9275.9915874288854</v>
      </c>
      <c r="H176" s="9">
        <f t="shared" si="78"/>
        <v>100931.43020649771</v>
      </c>
      <c r="I176" s="9">
        <f t="shared" si="68"/>
        <v>110207.42179392659</v>
      </c>
      <c r="J176" s="9">
        <f t="shared" si="79"/>
        <v>131805.77626238376</v>
      </c>
      <c r="L176" s="9">
        <f t="shared" si="67"/>
        <v>0</v>
      </c>
      <c r="M176" s="9">
        <f t="shared" si="91"/>
        <v>0</v>
      </c>
      <c r="N176" s="9">
        <f t="shared" si="80"/>
        <v>0</v>
      </c>
      <c r="O176" s="9">
        <f t="shared" si="92"/>
        <v>0</v>
      </c>
      <c r="P176" s="9">
        <f t="shared" si="81"/>
        <v>0</v>
      </c>
      <c r="Q176" s="9">
        <f t="shared" si="82"/>
        <v>0</v>
      </c>
      <c r="S176" s="9">
        <f t="shared" si="93"/>
        <v>0</v>
      </c>
      <c r="T176" s="9">
        <f t="shared" si="94"/>
        <v>0</v>
      </c>
      <c r="U176" s="9">
        <f t="shared" si="69"/>
        <v>0</v>
      </c>
      <c r="V176" s="9">
        <f t="shared" si="70"/>
        <v>0</v>
      </c>
      <c r="W176" s="9">
        <f t="shared" si="83"/>
        <v>0</v>
      </c>
      <c r="X176" s="9">
        <f t="shared" si="71"/>
        <v>0</v>
      </c>
      <c r="Z176" s="9">
        <f t="shared" si="95"/>
        <v>0</v>
      </c>
      <c r="AA176" s="9">
        <f t="shared" si="99"/>
        <v>0</v>
      </c>
      <c r="AB176" s="9">
        <f t="shared" si="72"/>
        <v>0</v>
      </c>
      <c r="AC176" s="9">
        <f t="shared" si="73"/>
        <v>0</v>
      </c>
      <c r="AD176" s="9">
        <f t="shared" si="85"/>
        <v>0</v>
      </c>
      <c r="AE176" s="9">
        <f t="shared" si="74"/>
        <v>0</v>
      </c>
      <c r="AG176" s="9">
        <f t="shared" si="96"/>
        <v>0</v>
      </c>
      <c r="AH176" s="9">
        <f t="shared" si="86"/>
        <v>0</v>
      </c>
      <c r="AI176" s="9">
        <f t="shared" si="75"/>
        <v>0</v>
      </c>
      <c r="AJ176" s="9">
        <f t="shared" si="76"/>
        <v>0</v>
      </c>
      <c r="AK176" s="9">
        <f t="shared" si="87"/>
        <v>0</v>
      </c>
      <c r="AL176" s="9">
        <f t="shared" si="97"/>
        <v>0</v>
      </c>
    </row>
    <row r="177" spans="1:38">
      <c r="A177" s="8">
        <v>169</v>
      </c>
      <c r="B177" s="9">
        <f t="shared" si="98"/>
        <v>3345529.2931592213</v>
      </c>
      <c r="C177" s="10">
        <f t="shared" si="77"/>
        <v>0.3</v>
      </c>
      <c r="D177" s="11">
        <f t="shared" ref="D177:D240" si="100">1-(1-C177)^(1/12)</f>
        <v>2.9285530376777613E-2</v>
      </c>
      <c r="E177" s="9">
        <f t="shared" si="88"/>
        <v>29970.174456603258</v>
      </c>
      <c r="F177" s="9">
        <f t="shared" si="89"/>
        <v>20909.55808224513</v>
      </c>
      <c r="G177" s="9">
        <f t="shared" si="90"/>
        <v>9060.6163743581274</v>
      </c>
      <c r="H177" s="9">
        <f t="shared" si="78"/>
        <v>97710.254785150115</v>
      </c>
      <c r="I177" s="9">
        <f t="shared" si="68"/>
        <v>106770.87115950824</v>
      </c>
      <c r="J177" s="9">
        <f t="shared" si="79"/>
        <v>127680.42924175337</v>
      </c>
      <c r="L177" s="9">
        <f t="shared" si="67"/>
        <v>0</v>
      </c>
      <c r="M177" s="9">
        <f t="shared" si="91"/>
        <v>0</v>
      </c>
      <c r="N177" s="9">
        <f t="shared" si="80"/>
        <v>0</v>
      </c>
      <c r="O177" s="9">
        <f t="shared" si="92"/>
        <v>0</v>
      </c>
      <c r="P177" s="9">
        <f t="shared" si="81"/>
        <v>0</v>
      </c>
      <c r="Q177" s="9">
        <f t="shared" si="82"/>
        <v>0</v>
      </c>
      <c r="S177" s="9">
        <f t="shared" si="93"/>
        <v>0</v>
      </c>
      <c r="T177" s="9">
        <f t="shared" si="94"/>
        <v>0</v>
      </c>
      <c r="U177" s="9">
        <f t="shared" si="69"/>
        <v>0</v>
      </c>
      <c r="V177" s="9">
        <f t="shared" si="70"/>
        <v>0</v>
      </c>
      <c r="W177" s="9">
        <f t="shared" si="83"/>
        <v>0</v>
      </c>
      <c r="X177" s="9">
        <f t="shared" si="71"/>
        <v>0</v>
      </c>
      <c r="Z177" s="9">
        <f t="shared" si="95"/>
        <v>0</v>
      </c>
      <c r="AA177" s="9">
        <f t="shared" si="99"/>
        <v>0</v>
      </c>
      <c r="AB177" s="9">
        <f t="shared" si="72"/>
        <v>0</v>
      </c>
      <c r="AC177" s="9">
        <f t="shared" si="73"/>
        <v>0</v>
      </c>
      <c r="AD177" s="9">
        <f t="shared" si="85"/>
        <v>0</v>
      </c>
      <c r="AE177" s="9">
        <f t="shared" si="74"/>
        <v>0</v>
      </c>
      <c r="AG177" s="9">
        <f t="shared" si="96"/>
        <v>0</v>
      </c>
      <c r="AH177" s="9">
        <f t="shared" si="86"/>
        <v>0</v>
      </c>
      <c r="AI177" s="9">
        <f t="shared" si="75"/>
        <v>0</v>
      </c>
      <c r="AJ177" s="9">
        <f t="shared" si="76"/>
        <v>0</v>
      </c>
      <c r="AK177" s="9">
        <f t="shared" si="87"/>
        <v>0</v>
      </c>
      <c r="AL177" s="9">
        <f t="shared" si="97"/>
        <v>0</v>
      </c>
    </row>
    <row r="178" spans="1:38">
      <c r="A178" s="8">
        <v>170</v>
      </c>
      <c r="B178" s="9">
        <f t="shared" si="98"/>
        <v>3238758.4219997129</v>
      </c>
      <c r="C178" s="10">
        <f t="shared" si="77"/>
        <v>0.3</v>
      </c>
      <c r="D178" s="11">
        <f t="shared" si="100"/>
        <v>2.9285530376777613E-2</v>
      </c>
      <c r="E178" s="9">
        <f t="shared" si="88"/>
        <v>29092.482002157081</v>
      </c>
      <c r="F178" s="9">
        <f t="shared" si="89"/>
        <v>20242.240137498204</v>
      </c>
      <c r="G178" s="9">
        <f t="shared" si="90"/>
        <v>8850.2418646588776</v>
      </c>
      <c r="H178" s="9">
        <f t="shared" si="78"/>
        <v>94589.574123547631</v>
      </c>
      <c r="I178" s="9">
        <f t="shared" si="68"/>
        <v>103439.81598820651</v>
      </c>
      <c r="J178" s="9">
        <f t="shared" si="79"/>
        <v>123682.05612570471</v>
      </c>
      <c r="L178" s="9">
        <f t="shared" si="67"/>
        <v>0</v>
      </c>
      <c r="M178" s="9">
        <f t="shared" si="91"/>
        <v>0</v>
      </c>
      <c r="N178" s="9">
        <f t="shared" si="80"/>
        <v>0</v>
      </c>
      <c r="O178" s="9">
        <f t="shared" si="92"/>
        <v>0</v>
      </c>
      <c r="P178" s="9">
        <f t="shared" si="81"/>
        <v>0</v>
      </c>
      <c r="Q178" s="9">
        <f t="shared" si="82"/>
        <v>0</v>
      </c>
      <c r="S178" s="9">
        <f t="shared" si="93"/>
        <v>0</v>
      </c>
      <c r="T178" s="9">
        <f t="shared" si="94"/>
        <v>0</v>
      </c>
      <c r="U178" s="9">
        <f t="shared" si="69"/>
        <v>0</v>
      </c>
      <c r="V178" s="9">
        <f t="shared" si="70"/>
        <v>0</v>
      </c>
      <c r="W178" s="9">
        <f t="shared" si="83"/>
        <v>0</v>
      </c>
      <c r="X178" s="9">
        <f t="shared" si="71"/>
        <v>0</v>
      </c>
      <c r="Z178" s="9">
        <f t="shared" si="95"/>
        <v>0</v>
      </c>
      <c r="AA178" s="9">
        <f t="shared" si="99"/>
        <v>0</v>
      </c>
      <c r="AB178" s="9">
        <f t="shared" si="72"/>
        <v>0</v>
      </c>
      <c r="AC178" s="9">
        <f t="shared" si="73"/>
        <v>0</v>
      </c>
      <c r="AD178" s="9">
        <f t="shared" si="85"/>
        <v>0</v>
      </c>
      <c r="AE178" s="9">
        <f t="shared" si="74"/>
        <v>0</v>
      </c>
      <c r="AG178" s="9">
        <f t="shared" si="96"/>
        <v>0</v>
      </c>
      <c r="AH178" s="9">
        <f t="shared" si="86"/>
        <v>0</v>
      </c>
      <c r="AI178" s="9">
        <f t="shared" si="75"/>
        <v>0</v>
      </c>
      <c r="AJ178" s="9">
        <f t="shared" si="76"/>
        <v>0</v>
      </c>
      <c r="AK178" s="9">
        <f t="shared" si="87"/>
        <v>0</v>
      </c>
      <c r="AL178" s="9">
        <f t="shared" si="97"/>
        <v>0</v>
      </c>
    </row>
    <row r="179" spans="1:38">
      <c r="A179" s="8">
        <v>171</v>
      </c>
      <c r="B179" s="9">
        <f t="shared" si="98"/>
        <v>3135318.6060115066</v>
      </c>
      <c r="C179" s="10">
        <f t="shared" si="77"/>
        <v>0.3</v>
      </c>
      <c r="D179" s="11">
        <f t="shared" si="100"/>
        <v>2.9285530376777613E-2</v>
      </c>
      <c r="E179" s="9">
        <f t="shared" si="88"/>
        <v>28240.493236747054</v>
      </c>
      <c r="F179" s="9">
        <f t="shared" si="89"/>
        <v>19595.741287571916</v>
      </c>
      <c r="G179" s="9">
        <f t="shared" si="90"/>
        <v>8644.7519491751373</v>
      </c>
      <c r="H179" s="9">
        <f t="shared" si="78"/>
        <v>91566.302131418735</v>
      </c>
      <c r="I179" s="9">
        <f t="shared" si="68"/>
        <v>100211.05408059387</v>
      </c>
      <c r="J179" s="9">
        <f t="shared" si="79"/>
        <v>119806.7953681658</v>
      </c>
      <c r="L179" s="9">
        <f t="shared" si="67"/>
        <v>0</v>
      </c>
      <c r="M179" s="9">
        <f t="shared" si="91"/>
        <v>0</v>
      </c>
      <c r="N179" s="9">
        <f t="shared" si="80"/>
        <v>0</v>
      </c>
      <c r="O179" s="9">
        <f t="shared" si="92"/>
        <v>0</v>
      </c>
      <c r="P179" s="9">
        <f t="shared" si="81"/>
        <v>0</v>
      </c>
      <c r="Q179" s="9">
        <f t="shared" si="82"/>
        <v>0</v>
      </c>
      <c r="S179" s="9">
        <f t="shared" si="93"/>
        <v>0</v>
      </c>
      <c r="T179" s="9">
        <f t="shared" si="94"/>
        <v>0</v>
      </c>
      <c r="U179" s="9">
        <f t="shared" si="69"/>
        <v>0</v>
      </c>
      <c r="V179" s="9">
        <f t="shared" si="70"/>
        <v>0</v>
      </c>
      <c r="W179" s="9">
        <f t="shared" si="83"/>
        <v>0</v>
      </c>
      <c r="X179" s="9">
        <f t="shared" si="71"/>
        <v>0</v>
      </c>
      <c r="Z179" s="9">
        <f t="shared" si="95"/>
        <v>0</v>
      </c>
      <c r="AA179" s="9">
        <f t="shared" si="99"/>
        <v>0</v>
      </c>
      <c r="AB179" s="9">
        <f t="shared" si="72"/>
        <v>0</v>
      </c>
      <c r="AC179" s="9">
        <f t="shared" si="73"/>
        <v>0</v>
      </c>
      <c r="AD179" s="9">
        <f t="shared" si="85"/>
        <v>0</v>
      </c>
      <c r="AE179" s="9">
        <f t="shared" si="74"/>
        <v>0</v>
      </c>
      <c r="AG179" s="9">
        <f t="shared" si="96"/>
        <v>0</v>
      </c>
      <c r="AH179" s="9">
        <f t="shared" si="86"/>
        <v>0</v>
      </c>
      <c r="AI179" s="9">
        <f t="shared" si="75"/>
        <v>0</v>
      </c>
      <c r="AJ179" s="9">
        <f t="shared" si="76"/>
        <v>0</v>
      </c>
      <c r="AK179" s="9">
        <f t="shared" si="87"/>
        <v>0</v>
      </c>
      <c r="AL179" s="9">
        <f t="shared" si="97"/>
        <v>0</v>
      </c>
    </row>
    <row r="180" spans="1:38">
      <c r="A180" s="8">
        <v>172</v>
      </c>
      <c r="B180" s="9">
        <f t="shared" si="98"/>
        <v>3035107.5519309128</v>
      </c>
      <c r="C180" s="10">
        <f t="shared" si="77"/>
        <v>0.3</v>
      </c>
      <c r="D180" s="11">
        <f t="shared" si="100"/>
        <v>2.9285530376777613E-2</v>
      </c>
      <c r="E180" s="9">
        <f t="shared" si="88"/>
        <v>27413.455414207117</v>
      </c>
      <c r="F180" s="9">
        <f t="shared" si="89"/>
        <v>18969.422199568202</v>
      </c>
      <c r="G180" s="9">
        <f t="shared" si="90"/>
        <v>8444.0332146389155</v>
      </c>
      <c r="H180" s="9">
        <f t="shared" si="78"/>
        <v>88637.446417650062</v>
      </c>
      <c r="I180" s="9">
        <f t="shared" si="68"/>
        <v>97081.479632288974</v>
      </c>
      <c r="J180" s="9">
        <f t="shared" si="79"/>
        <v>116050.90183185718</v>
      </c>
      <c r="L180" s="9">
        <f t="shared" si="67"/>
        <v>0</v>
      </c>
      <c r="M180" s="9">
        <f t="shared" si="91"/>
        <v>0</v>
      </c>
      <c r="N180" s="9">
        <f t="shared" si="80"/>
        <v>0</v>
      </c>
      <c r="O180" s="9">
        <f t="shared" si="92"/>
        <v>0</v>
      </c>
      <c r="P180" s="9">
        <f t="shared" si="81"/>
        <v>0</v>
      </c>
      <c r="Q180" s="9">
        <f t="shared" si="82"/>
        <v>0</v>
      </c>
      <c r="S180" s="9">
        <f t="shared" si="93"/>
        <v>0</v>
      </c>
      <c r="T180" s="9">
        <f>S180*($N$3/12)</f>
        <v>0</v>
      </c>
      <c r="U180" s="9">
        <f t="shared" si="69"/>
        <v>0</v>
      </c>
      <c r="V180" s="9">
        <f t="shared" si="70"/>
        <v>0</v>
      </c>
      <c r="W180" s="9">
        <f t="shared" si="83"/>
        <v>0</v>
      </c>
      <c r="X180" s="9">
        <f t="shared" si="71"/>
        <v>0</v>
      </c>
      <c r="Z180" s="9">
        <f t="shared" si="95"/>
        <v>0</v>
      </c>
      <c r="AA180" s="9">
        <f t="shared" si="99"/>
        <v>0</v>
      </c>
      <c r="AB180" s="9">
        <f t="shared" si="72"/>
        <v>0</v>
      </c>
      <c r="AC180" s="9">
        <f t="shared" si="73"/>
        <v>0</v>
      </c>
      <c r="AD180" s="9">
        <f t="shared" si="85"/>
        <v>0</v>
      </c>
      <c r="AE180" s="9">
        <f t="shared" si="74"/>
        <v>0</v>
      </c>
      <c r="AG180" s="9">
        <f t="shared" si="96"/>
        <v>0</v>
      </c>
      <c r="AH180" s="9">
        <f t="shared" si="86"/>
        <v>0</v>
      </c>
      <c r="AI180" s="9">
        <f t="shared" si="75"/>
        <v>0</v>
      </c>
      <c r="AJ180" s="9">
        <f t="shared" si="76"/>
        <v>0</v>
      </c>
      <c r="AK180" s="9">
        <f t="shared" si="87"/>
        <v>0</v>
      </c>
      <c r="AL180" s="9">
        <f t="shared" si="97"/>
        <v>0</v>
      </c>
    </row>
    <row r="181" spans="1:38">
      <c r="A181" s="8">
        <v>173</v>
      </c>
      <c r="B181" s="9">
        <f t="shared" si="98"/>
        <v>2938026.0722986236</v>
      </c>
      <c r="C181" s="10">
        <f t="shared" si="77"/>
        <v>0.3</v>
      </c>
      <c r="D181" s="11">
        <f t="shared" si="100"/>
        <v>2.9285530376777613E-2</v>
      </c>
      <c r="E181" s="9">
        <f t="shared" si="88"/>
        <v>26610.637832941913</v>
      </c>
      <c r="F181" s="9">
        <f t="shared" si="89"/>
        <v>18362.662951866398</v>
      </c>
      <c r="G181" s="9">
        <f t="shared" si="90"/>
        <v>8247.9748810755154</v>
      </c>
      <c r="H181" s="9">
        <f t="shared" si="78"/>
        <v>85800.105469139336</v>
      </c>
      <c r="I181" s="9">
        <f t="shared" si="68"/>
        <v>94048.080350214848</v>
      </c>
      <c r="J181" s="9">
        <f t="shared" si="79"/>
        <v>112410.74330208125</v>
      </c>
      <c r="L181" s="9">
        <f t="shared" si="67"/>
        <v>0</v>
      </c>
      <c r="M181" s="9">
        <f t="shared" si="91"/>
        <v>0</v>
      </c>
      <c r="N181" s="9">
        <f t="shared" si="80"/>
        <v>0</v>
      </c>
      <c r="O181" s="9">
        <f>IF(L181&gt;0,H181,0)</f>
        <v>0</v>
      </c>
      <c r="P181" s="9">
        <f t="shared" si="81"/>
        <v>0</v>
      </c>
      <c r="Q181" s="9">
        <f t="shared" si="82"/>
        <v>0</v>
      </c>
      <c r="S181" s="9">
        <f t="shared" si="93"/>
        <v>0</v>
      </c>
      <c r="T181" s="9">
        <f t="shared" si="94"/>
        <v>0</v>
      </c>
      <c r="U181" s="9">
        <f t="shared" si="69"/>
        <v>0</v>
      </c>
      <c r="V181" s="9">
        <f t="shared" si="70"/>
        <v>0</v>
      </c>
      <c r="W181" s="9">
        <f t="shared" si="83"/>
        <v>0</v>
      </c>
      <c r="X181" s="9">
        <f t="shared" si="71"/>
        <v>0</v>
      </c>
      <c r="Z181" s="9">
        <f t="shared" si="95"/>
        <v>0</v>
      </c>
      <c r="AA181" s="9">
        <f t="shared" si="99"/>
        <v>0</v>
      </c>
      <c r="AB181" s="9">
        <f t="shared" si="72"/>
        <v>0</v>
      </c>
      <c r="AC181" s="9">
        <f t="shared" si="73"/>
        <v>0</v>
      </c>
      <c r="AD181" s="9">
        <f t="shared" si="85"/>
        <v>0</v>
      </c>
      <c r="AE181" s="9">
        <f t="shared" si="74"/>
        <v>0</v>
      </c>
      <c r="AG181" s="9">
        <f t="shared" si="96"/>
        <v>0</v>
      </c>
      <c r="AH181" s="9">
        <f t="shared" si="86"/>
        <v>0</v>
      </c>
      <c r="AI181" s="9">
        <f t="shared" si="75"/>
        <v>0</v>
      </c>
      <c r="AJ181" s="9">
        <f t="shared" si="76"/>
        <v>0</v>
      </c>
      <c r="AK181" s="9">
        <f t="shared" si="87"/>
        <v>0</v>
      </c>
      <c r="AL181" s="9">
        <f t="shared" si="97"/>
        <v>0</v>
      </c>
    </row>
    <row r="182" spans="1:38">
      <c r="A182" s="8">
        <v>174</v>
      </c>
      <c r="B182" s="9">
        <f t="shared" si="98"/>
        <v>2843977.991948409</v>
      </c>
      <c r="C182" s="10">
        <f t="shared" si="77"/>
        <v>0.3</v>
      </c>
      <c r="D182" s="11">
        <f t="shared" si="100"/>
        <v>2.9285530376777613E-2</v>
      </c>
      <c r="E182" s="9">
        <f t="shared" si="88"/>
        <v>25831.331190339872</v>
      </c>
      <c r="F182" s="9">
        <f t="shared" si="89"/>
        <v>17774.862449677556</v>
      </c>
      <c r="G182" s="9">
        <f t="shared" si="90"/>
        <v>8056.4687406623161</v>
      </c>
      <c r="H182" s="9">
        <f t="shared" si="78"/>
        <v>83051.465914057917</v>
      </c>
      <c r="I182" s="9">
        <f t="shared" si="68"/>
        <v>91107.934654720229</v>
      </c>
      <c r="J182" s="9">
        <f t="shared" si="79"/>
        <v>108882.79710439779</v>
      </c>
      <c r="L182" s="9">
        <f>IF(L181-P181&gt;0,L181-P181,0)</f>
        <v>0</v>
      </c>
      <c r="M182" s="9">
        <f>L182*($N$2/12)</f>
        <v>0</v>
      </c>
      <c r="N182" s="9">
        <f>IF(L182&gt;0,G182,0)</f>
        <v>0</v>
      </c>
      <c r="O182" s="9">
        <f>IF(L182&gt;0,H182,0)</f>
        <v>0</v>
      </c>
      <c r="P182" s="9">
        <f>N182+O182</f>
        <v>0</v>
      </c>
      <c r="Q182" s="9">
        <f t="shared" si="82"/>
        <v>0</v>
      </c>
      <c r="S182" s="9">
        <f t="shared" si="93"/>
        <v>0</v>
      </c>
      <c r="T182" s="9">
        <f>S182*($N$3/12)</f>
        <v>0</v>
      </c>
      <c r="U182" s="9">
        <f t="shared" si="69"/>
        <v>0</v>
      </c>
      <c r="V182" s="9">
        <f t="shared" si="70"/>
        <v>0</v>
      </c>
      <c r="W182" s="9">
        <f>U182+V182</f>
        <v>0</v>
      </c>
      <c r="X182" s="9">
        <f t="shared" si="71"/>
        <v>0</v>
      </c>
      <c r="Z182" s="9">
        <f t="shared" si="95"/>
        <v>0</v>
      </c>
      <c r="AA182" s="9">
        <f t="shared" si="99"/>
        <v>0</v>
      </c>
      <c r="AB182" s="9">
        <f t="shared" si="72"/>
        <v>0</v>
      </c>
      <c r="AC182" s="9">
        <f t="shared" si="73"/>
        <v>0</v>
      </c>
      <c r="AD182" s="9">
        <f t="shared" si="85"/>
        <v>0</v>
      </c>
      <c r="AE182" s="9">
        <f t="shared" si="74"/>
        <v>0</v>
      </c>
      <c r="AG182" s="9">
        <f t="shared" si="96"/>
        <v>0</v>
      </c>
      <c r="AH182" s="9">
        <f t="shared" si="86"/>
        <v>0</v>
      </c>
      <c r="AI182" s="9">
        <f t="shared" si="75"/>
        <v>0</v>
      </c>
      <c r="AJ182" s="9">
        <f t="shared" si="76"/>
        <v>0</v>
      </c>
      <c r="AK182" s="9">
        <f t="shared" si="87"/>
        <v>0</v>
      </c>
      <c r="AL182" s="9">
        <f t="shared" si="97"/>
        <v>0</v>
      </c>
    </row>
    <row r="183" spans="1:38">
      <c r="A183" s="8">
        <v>175</v>
      </c>
      <c r="B183" s="9">
        <f t="shared" si="98"/>
        <v>2752870.0572936889</v>
      </c>
      <c r="C183" s="10">
        <f t="shared" si="77"/>
        <v>0.3</v>
      </c>
      <c r="D183" s="11">
        <f t="shared" si="100"/>
        <v>2.9285530376777613E-2</v>
      </c>
      <c r="E183" s="9">
        <f t="shared" si="88"/>
        <v>25074.84695609257</v>
      </c>
      <c r="F183" s="9">
        <f t="shared" si="89"/>
        <v>17205.437858085555</v>
      </c>
      <c r="G183" s="9">
        <f>E183-F183</f>
        <v>7869.4090980070141</v>
      </c>
      <c r="H183" s="9">
        <f t="shared" si="78"/>
        <v>80388.799867008885</v>
      </c>
      <c r="I183" s="9">
        <f t="shared" si="68"/>
        <v>88258.208965015903</v>
      </c>
      <c r="J183" s="9">
        <f t="shared" si="79"/>
        <v>105463.64682310146</v>
      </c>
      <c r="L183" s="9">
        <f t="shared" ref="L183:L246" si="101">IF(L182-P182&gt;0,L182-P182,0)</f>
        <v>0</v>
      </c>
      <c r="M183" s="9">
        <f t="shared" si="91"/>
        <v>0</v>
      </c>
      <c r="N183" s="9">
        <f t="shared" si="80"/>
        <v>0</v>
      </c>
      <c r="O183" s="9">
        <f t="shared" si="92"/>
        <v>0</v>
      </c>
      <c r="P183" s="9">
        <f>N183+O183</f>
        <v>0</v>
      </c>
      <c r="Q183" s="9">
        <f t="shared" si="82"/>
        <v>0</v>
      </c>
      <c r="S183" s="9">
        <f t="shared" si="93"/>
        <v>0</v>
      </c>
      <c r="T183" s="9">
        <f t="shared" si="94"/>
        <v>0</v>
      </c>
      <c r="U183" s="9">
        <f t="shared" si="69"/>
        <v>0</v>
      </c>
      <c r="V183" s="9">
        <f t="shared" si="70"/>
        <v>0</v>
      </c>
      <c r="W183" s="9">
        <f t="shared" si="83"/>
        <v>0</v>
      </c>
      <c r="X183" s="9">
        <f t="shared" si="71"/>
        <v>0</v>
      </c>
      <c r="Z183" s="9">
        <f t="shared" si="95"/>
        <v>0</v>
      </c>
      <c r="AA183" s="9">
        <f t="shared" si="99"/>
        <v>0</v>
      </c>
      <c r="AB183" s="9">
        <f t="shared" si="72"/>
        <v>0</v>
      </c>
      <c r="AC183" s="9">
        <f t="shared" si="73"/>
        <v>0</v>
      </c>
      <c r="AD183" s="9">
        <f t="shared" si="85"/>
        <v>0</v>
      </c>
      <c r="AE183" s="9">
        <f t="shared" si="74"/>
        <v>0</v>
      </c>
      <c r="AG183" s="9">
        <f t="shared" si="96"/>
        <v>0</v>
      </c>
      <c r="AH183" s="9">
        <f t="shared" si="86"/>
        <v>0</v>
      </c>
      <c r="AI183" s="9">
        <f t="shared" si="75"/>
        <v>0</v>
      </c>
      <c r="AJ183" s="9">
        <f t="shared" si="76"/>
        <v>0</v>
      </c>
      <c r="AK183" s="9">
        <f t="shared" si="87"/>
        <v>0</v>
      </c>
      <c r="AL183" s="9">
        <f t="shared" si="97"/>
        <v>0</v>
      </c>
    </row>
    <row r="184" spans="1:38">
      <c r="A184" s="8">
        <v>176</v>
      </c>
      <c r="B184" s="9">
        <f t="shared" si="98"/>
        <v>2664611.8483286728</v>
      </c>
      <c r="C184" s="10">
        <f t="shared" si="77"/>
        <v>0.3</v>
      </c>
      <c r="D184" s="11">
        <f t="shared" si="100"/>
        <v>2.9285530376777613E-2</v>
      </c>
      <c r="E184" s="9">
        <f t="shared" si="88"/>
        <v>24340.516763866872</v>
      </c>
      <c r="F184" s="9">
        <f t="shared" si="89"/>
        <v>16653.824052054202</v>
      </c>
      <c r="G184" s="9">
        <f t="shared" si="90"/>
        <v>7686.6927118126696</v>
      </c>
      <c r="H184" s="9">
        <f t="shared" si="78"/>
        <v>77809.462353642157</v>
      </c>
      <c r="I184" s="9">
        <f t="shared" si="68"/>
        <v>85496.155065454834</v>
      </c>
      <c r="J184" s="9">
        <f t="shared" si="79"/>
        <v>102149.97911750904</v>
      </c>
      <c r="L184" s="9">
        <f t="shared" si="101"/>
        <v>0</v>
      </c>
      <c r="M184" s="9">
        <f t="shared" si="91"/>
        <v>0</v>
      </c>
      <c r="N184" s="9">
        <f t="shared" si="80"/>
        <v>0</v>
      </c>
      <c r="O184" s="9">
        <f t="shared" si="92"/>
        <v>0</v>
      </c>
      <c r="P184" s="9">
        <f t="shared" si="81"/>
        <v>0</v>
      </c>
      <c r="Q184" s="9">
        <f t="shared" si="82"/>
        <v>0</v>
      </c>
      <c r="S184" s="9">
        <f t="shared" si="93"/>
        <v>0</v>
      </c>
      <c r="T184" s="9">
        <f t="shared" si="94"/>
        <v>0</v>
      </c>
      <c r="U184" s="9">
        <f t="shared" si="69"/>
        <v>0</v>
      </c>
      <c r="V184" s="9">
        <f t="shared" si="70"/>
        <v>0</v>
      </c>
      <c r="W184" s="9">
        <f t="shared" si="83"/>
        <v>0</v>
      </c>
      <c r="X184" s="9">
        <f t="shared" si="71"/>
        <v>0</v>
      </c>
      <c r="Z184" s="9">
        <f t="shared" si="95"/>
        <v>0</v>
      </c>
      <c r="AA184" s="9">
        <f t="shared" si="99"/>
        <v>0</v>
      </c>
      <c r="AB184" s="9">
        <f t="shared" si="72"/>
        <v>0</v>
      </c>
      <c r="AC184" s="9">
        <f t="shared" si="73"/>
        <v>0</v>
      </c>
      <c r="AD184" s="9">
        <f t="shared" si="85"/>
        <v>0</v>
      </c>
      <c r="AE184" s="9">
        <f t="shared" si="74"/>
        <v>0</v>
      </c>
      <c r="AG184" s="9">
        <f t="shared" si="96"/>
        <v>0</v>
      </c>
      <c r="AH184" s="9">
        <f t="shared" si="86"/>
        <v>0</v>
      </c>
      <c r="AI184" s="9">
        <f t="shared" si="75"/>
        <v>0</v>
      </c>
      <c r="AJ184" s="9">
        <f t="shared" si="76"/>
        <v>0</v>
      </c>
      <c r="AK184" s="9">
        <f t="shared" si="87"/>
        <v>0</v>
      </c>
      <c r="AL184" s="9">
        <f t="shared" si="97"/>
        <v>0</v>
      </c>
    </row>
    <row r="185" spans="1:38">
      <c r="A185" s="8">
        <v>177</v>
      </c>
      <c r="B185" s="9">
        <f t="shared" si="98"/>
        <v>2579115.6932632178</v>
      </c>
      <c r="C185" s="10">
        <f t="shared" si="77"/>
        <v>0.3</v>
      </c>
      <c r="D185" s="11">
        <f t="shared" si="100"/>
        <v>2.9285530376777613E-2</v>
      </c>
      <c r="E185" s="9">
        <f t="shared" si="88"/>
        <v>23627.691820792181</v>
      </c>
      <c r="F185" s="9">
        <f t="shared" si="89"/>
        <v>16119.473082895111</v>
      </c>
      <c r="G185" s="9">
        <f t="shared" si="90"/>
        <v>7508.2187378970702</v>
      </c>
      <c r="H185" s="9">
        <f t="shared" si="78"/>
        <v>75310.888812359641</v>
      </c>
      <c r="I185" s="9">
        <f t="shared" si="68"/>
        <v>82819.107550256711</v>
      </c>
      <c r="J185" s="9">
        <f t="shared" si="79"/>
        <v>98938.580633151825</v>
      </c>
      <c r="L185" s="9">
        <f t="shared" si="101"/>
        <v>0</v>
      </c>
      <c r="M185" s="9">
        <f t="shared" si="91"/>
        <v>0</v>
      </c>
      <c r="N185" s="9">
        <f t="shared" si="80"/>
        <v>0</v>
      </c>
      <c r="O185" s="9">
        <f t="shared" si="92"/>
        <v>0</v>
      </c>
      <c r="P185" s="9">
        <f t="shared" si="81"/>
        <v>0</v>
      </c>
      <c r="Q185" s="9">
        <f t="shared" si="82"/>
        <v>0</v>
      </c>
      <c r="S185" s="9">
        <f t="shared" si="93"/>
        <v>0</v>
      </c>
      <c r="T185" s="9">
        <f t="shared" si="94"/>
        <v>0</v>
      </c>
      <c r="U185" s="9">
        <f t="shared" si="69"/>
        <v>0</v>
      </c>
      <c r="V185" s="9">
        <f t="shared" si="70"/>
        <v>0</v>
      </c>
      <c r="W185" s="9">
        <f t="shared" si="83"/>
        <v>0</v>
      </c>
      <c r="X185" s="9">
        <f t="shared" si="71"/>
        <v>0</v>
      </c>
      <c r="Z185" s="9">
        <f t="shared" si="95"/>
        <v>0</v>
      </c>
      <c r="AA185" s="9">
        <f t="shared" si="99"/>
        <v>0</v>
      </c>
      <c r="AB185" s="9">
        <f t="shared" si="72"/>
        <v>0</v>
      </c>
      <c r="AC185" s="9">
        <f t="shared" si="73"/>
        <v>0</v>
      </c>
      <c r="AD185" s="9">
        <f t="shared" si="85"/>
        <v>0</v>
      </c>
      <c r="AE185" s="9">
        <f t="shared" si="74"/>
        <v>0</v>
      </c>
      <c r="AG185" s="9">
        <f t="shared" si="96"/>
        <v>0</v>
      </c>
      <c r="AH185" s="9">
        <f t="shared" si="86"/>
        <v>0</v>
      </c>
      <c r="AI185" s="9">
        <f t="shared" si="75"/>
        <v>0</v>
      </c>
      <c r="AJ185" s="9">
        <f t="shared" si="76"/>
        <v>0</v>
      </c>
      <c r="AK185" s="9">
        <f t="shared" si="87"/>
        <v>0</v>
      </c>
      <c r="AL185" s="9">
        <f t="shared" si="97"/>
        <v>0</v>
      </c>
    </row>
    <row r="186" spans="1:38">
      <c r="A186" s="8">
        <v>178</v>
      </c>
      <c r="B186" s="9">
        <f t="shared" si="98"/>
        <v>2496296.5857129609</v>
      </c>
      <c r="C186" s="10">
        <f t="shared" si="77"/>
        <v>0.3</v>
      </c>
      <c r="D186" s="11">
        <f t="shared" si="100"/>
        <v>2.9285530376777613E-2</v>
      </c>
      <c r="E186" s="9">
        <f t="shared" si="88"/>
        <v>22935.742334241226</v>
      </c>
      <c r="F186" s="9">
        <f t="shared" si="89"/>
        <v>15601.853660706005</v>
      </c>
      <c r="G186" s="9">
        <f t="shared" si="90"/>
        <v>7333.8886735352207</v>
      </c>
      <c r="H186" s="9">
        <f t="shared" si="78"/>
        <v>72890.59267081444</v>
      </c>
      <c r="I186" s="9">
        <f t="shared" si="68"/>
        <v>80224.481344349653</v>
      </c>
      <c r="J186" s="9">
        <f t="shared" si="79"/>
        <v>95826.335005055662</v>
      </c>
      <c r="L186" s="9">
        <f t="shared" si="101"/>
        <v>0</v>
      </c>
      <c r="M186" s="9">
        <f t="shared" si="91"/>
        <v>0</v>
      </c>
      <c r="N186" s="9">
        <f t="shared" si="80"/>
        <v>0</v>
      </c>
      <c r="O186" s="9">
        <f t="shared" si="92"/>
        <v>0</v>
      </c>
      <c r="P186" s="9">
        <f t="shared" si="81"/>
        <v>0</v>
      </c>
      <c r="Q186" s="9">
        <f t="shared" si="82"/>
        <v>0</v>
      </c>
      <c r="S186" s="9">
        <f t="shared" si="93"/>
        <v>0</v>
      </c>
      <c r="T186" s="9">
        <f t="shared" si="94"/>
        <v>0</v>
      </c>
      <c r="U186" s="9">
        <f t="shared" si="69"/>
        <v>0</v>
      </c>
      <c r="V186" s="9">
        <f t="shared" si="70"/>
        <v>0</v>
      </c>
      <c r="W186" s="9">
        <f t="shared" si="83"/>
        <v>0</v>
      </c>
      <c r="X186" s="9">
        <f t="shared" si="71"/>
        <v>0</v>
      </c>
      <c r="Z186" s="9">
        <f t="shared" si="95"/>
        <v>0</v>
      </c>
      <c r="AA186" s="9">
        <f t="shared" si="99"/>
        <v>0</v>
      </c>
      <c r="AB186" s="9">
        <f t="shared" si="72"/>
        <v>0</v>
      </c>
      <c r="AC186" s="9">
        <f t="shared" si="73"/>
        <v>0</v>
      </c>
      <c r="AD186" s="9">
        <f t="shared" si="85"/>
        <v>0</v>
      </c>
      <c r="AE186" s="9">
        <f t="shared" si="74"/>
        <v>0</v>
      </c>
      <c r="AG186" s="9">
        <f t="shared" si="96"/>
        <v>0</v>
      </c>
      <c r="AH186" s="9">
        <f t="shared" si="86"/>
        <v>0</v>
      </c>
      <c r="AI186" s="9">
        <f t="shared" si="75"/>
        <v>0</v>
      </c>
      <c r="AJ186" s="9">
        <f t="shared" si="76"/>
        <v>0</v>
      </c>
      <c r="AK186" s="9">
        <f t="shared" si="87"/>
        <v>0</v>
      </c>
      <c r="AL186" s="9">
        <f t="shared" si="97"/>
        <v>0</v>
      </c>
    </row>
    <row r="187" spans="1:38">
      <c r="A187" s="8">
        <v>179</v>
      </c>
      <c r="B187" s="9">
        <f t="shared" si="98"/>
        <v>2416072.1043686112</v>
      </c>
      <c r="C187" s="10">
        <f t="shared" si="77"/>
        <v>0.3</v>
      </c>
      <c r="D187" s="11">
        <f t="shared" si="100"/>
        <v>2.9285530376777613E-2</v>
      </c>
      <c r="E187" s="9">
        <f t="shared" si="88"/>
        <v>22264.056955397864</v>
      </c>
      <c r="F187" s="9">
        <f t="shared" si="89"/>
        <v>15100.45065230382</v>
      </c>
      <c r="G187" s="9">
        <f t="shared" si="90"/>
        <v>7163.6063030940441</v>
      </c>
      <c r="H187" s="9">
        <f t="shared" si="78"/>
        <v>70546.162994975442</v>
      </c>
      <c r="I187" s="9">
        <f t="shared" si="68"/>
        <v>77709.769298069485</v>
      </c>
      <c r="J187" s="9">
        <f t="shared" si="79"/>
        <v>92810.219950373314</v>
      </c>
      <c r="L187" s="9">
        <f t="shared" si="101"/>
        <v>0</v>
      </c>
      <c r="M187" s="9">
        <f t="shared" si="91"/>
        <v>0</v>
      </c>
      <c r="N187" s="9">
        <f t="shared" si="80"/>
        <v>0</v>
      </c>
      <c r="O187" s="9">
        <f t="shared" si="92"/>
        <v>0</v>
      </c>
      <c r="P187" s="9">
        <f t="shared" si="81"/>
        <v>0</v>
      </c>
      <c r="Q187" s="9">
        <f t="shared" si="82"/>
        <v>0</v>
      </c>
      <c r="S187" s="9">
        <f t="shared" si="93"/>
        <v>0</v>
      </c>
      <c r="T187" s="9">
        <f t="shared" si="94"/>
        <v>0</v>
      </c>
      <c r="U187" s="9">
        <f t="shared" si="69"/>
        <v>0</v>
      </c>
      <c r="V187" s="9">
        <f t="shared" si="70"/>
        <v>0</v>
      </c>
      <c r="W187" s="9">
        <f t="shared" si="83"/>
        <v>0</v>
      </c>
      <c r="X187" s="9">
        <f t="shared" si="71"/>
        <v>0</v>
      </c>
      <c r="Z187" s="9">
        <f t="shared" si="95"/>
        <v>0</v>
      </c>
      <c r="AA187" s="9">
        <f t="shared" si="99"/>
        <v>0</v>
      </c>
      <c r="AB187" s="9">
        <f t="shared" si="72"/>
        <v>0</v>
      </c>
      <c r="AC187" s="9">
        <f t="shared" si="73"/>
        <v>0</v>
      </c>
      <c r="AD187" s="9">
        <f t="shared" si="85"/>
        <v>0</v>
      </c>
      <c r="AE187" s="9">
        <f t="shared" si="74"/>
        <v>0</v>
      </c>
      <c r="AG187" s="9">
        <f t="shared" si="96"/>
        <v>0</v>
      </c>
      <c r="AH187" s="9">
        <f t="shared" si="86"/>
        <v>0</v>
      </c>
      <c r="AI187" s="9">
        <f t="shared" si="75"/>
        <v>0</v>
      </c>
      <c r="AJ187" s="9">
        <f t="shared" si="76"/>
        <v>0</v>
      </c>
      <c r="AK187" s="9">
        <f t="shared" si="87"/>
        <v>0</v>
      </c>
      <c r="AL187" s="9">
        <f t="shared" si="97"/>
        <v>0</v>
      </c>
    </row>
    <row r="188" spans="1:38">
      <c r="A188" s="8">
        <v>180</v>
      </c>
      <c r="B188" s="9">
        <f t="shared" si="98"/>
        <v>2338362.3350705416</v>
      </c>
      <c r="C188" s="10">
        <f t="shared" si="77"/>
        <v>0.3</v>
      </c>
      <c r="D188" s="11">
        <f t="shared" si="100"/>
        <v>2.9285530376777613E-2</v>
      </c>
      <c r="E188" s="9">
        <f t="shared" si="88"/>
        <v>21612.042239120252</v>
      </c>
      <c r="F188" s="9">
        <f t="shared" si="89"/>
        <v>14614.764594190883</v>
      </c>
      <c r="G188" s="9">
        <f t="shared" si="90"/>
        <v>6997.2776449293688</v>
      </c>
      <c r="H188" s="9">
        <f t="shared" si="78"/>
        <v>68275.262208595654</v>
      </c>
      <c r="I188" s="9">
        <f t="shared" si="68"/>
        <v>75272.539853525028</v>
      </c>
      <c r="J188" s="9">
        <f t="shared" si="79"/>
        <v>89887.304447715898</v>
      </c>
      <c r="L188" s="9">
        <f t="shared" si="101"/>
        <v>0</v>
      </c>
      <c r="M188" s="9">
        <f t="shared" si="91"/>
        <v>0</v>
      </c>
      <c r="N188" s="9">
        <f t="shared" si="80"/>
        <v>0</v>
      </c>
      <c r="O188" s="9">
        <f t="shared" si="92"/>
        <v>0</v>
      </c>
      <c r="P188" s="9">
        <f t="shared" si="81"/>
        <v>0</v>
      </c>
      <c r="Q188" s="9">
        <f t="shared" si="82"/>
        <v>0</v>
      </c>
      <c r="S188" s="9">
        <f t="shared" si="93"/>
        <v>0</v>
      </c>
      <c r="T188" s="9">
        <f t="shared" si="94"/>
        <v>0</v>
      </c>
      <c r="U188" s="9">
        <f t="shared" si="69"/>
        <v>0</v>
      </c>
      <c r="V188" s="9">
        <f t="shared" si="70"/>
        <v>0</v>
      </c>
      <c r="W188" s="9">
        <f t="shared" si="83"/>
        <v>0</v>
      </c>
      <c r="X188" s="9">
        <f t="shared" si="71"/>
        <v>0</v>
      </c>
      <c r="Z188" s="9">
        <f t="shared" si="95"/>
        <v>0</v>
      </c>
      <c r="AA188" s="9">
        <f t="shared" si="99"/>
        <v>0</v>
      </c>
      <c r="AB188" s="9">
        <f t="shared" si="72"/>
        <v>0</v>
      </c>
      <c r="AC188" s="9">
        <f t="shared" si="73"/>
        <v>0</v>
      </c>
      <c r="AD188" s="9">
        <f t="shared" si="85"/>
        <v>0</v>
      </c>
      <c r="AE188" s="9">
        <f t="shared" si="74"/>
        <v>0</v>
      </c>
      <c r="AG188" s="9">
        <f t="shared" si="96"/>
        <v>0</v>
      </c>
      <c r="AH188" s="9">
        <f t="shared" si="86"/>
        <v>0</v>
      </c>
      <c r="AI188" s="9">
        <f t="shared" si="75"/>
        <v>0</v>
      </c>
      <c r="AJ188" s="9">
        <f t="shared" si="76"/>
        <v>0</v>
      </c>
      <c r="AK188" s="9">
        <f t="shared" si="87"/>
        <v>0</v>
      </c>
      <c r="AL188" s="9">
        <f t="shared" si="97"/>
        <v>0</v>
      </c>
    </row>
    <row r="189" spans="1:38">
      <c r="A189" s="8">
        <v>181</v>
      </c>
      <c r="B189" s="9">
        <f t="shared" si="98"/>
        <v>2263089.7952170167</v>
      </c>
      <c r="C189" s="10">
        <f t="shared" si="77"/>
        <v>0.3</v>
      </c>
      <c r="D189" s="11">
        <f t="shared" si="100"/>
        <v>2.9285530376777613E-2</v>
      </c>
      <c r="E189" s="9">
        <f t="shared" si="88"/>
        <v>20979.122119622301</v>
      </c>
      <c r="F189" s="9">
        <f t="shared" si="89"/>
        <v>14144.311220106354</v>
      </c>
      <c r="G189" s="9">
        <f t="shared" si="90"/>
        <v>6834.8108995159473</v>
      </c>
      <c r="H189" s="9">
        <f t="shared" si="78"/>
        <v>66075.623880986066</v>
      </c>
      <c r="I189" s="9">
        <f t="shared" si="68"/>
        <v>72910.434780502008</v>
      </c>
      <c r="J189" s="9">
        <f t="shared" si="79"/>
        <v>87054.746000608371</v>
      </c>
      <c r="L189" s="9">
        <f t="shared" si="101"/>
        <v>0</v>
      </c>
      <c r="M189" s="9">
        <f t="shared" si="91"/>
        <v>0</v>
      </c>
      <c r="N189" s="9">
        <f t="shared" si="80"/>
        <v>0</v>
      </c>
      <c r="O189" s="9">
        <f t="shared" si="92"/>
        <v>0</v>
      </c>
      <c r="P189" s="9">
        <f t="shared" si="81"/>
        <v>0</v>
      </c>
      <c r="Q189" s="9">
        <f t="shared" si="82"/>
        <v>0</v>
      </c>
      <c r="S189" s="9">
        <f t="shared" si="93"/>
        <v>0</v>
      </c>
      <c r="T189" s="9">
        <f t="shared" si="94"/>
        <v>0</v>
      </c>
      <c r="U189" s="9">
        <f t="shared" si="69"/>
        <v>0</v>
      </c>
      <c r="V189" s="9">
        <f t="shared" si="70"/>
        <v>0</v>
      </c>
      <c r="W189" s="9">
        <f t="shared" si="83"/>
        <v>0</v>
      </c>
      <c r="X189" s="9">
        <f t="shared" si="71"/>
        <v>0</v>
      </c>
      <c r="Z189" s="9">
        <f t="shared" si="95"/>
        <v>0</v>
      </c>
      <c r="AA189" s="9">
        <f t="shared" si="99"/>
        <v>0</v>
      </c>
      <c r="AB189" s="9">
        <f t="shared" si="72"/>
        <v>0</v>
      </c>
      <c r="AC189" s="9">
        <f t="shared" si="73"/>
        <v>0</v>
      </c>
      <c r="AD189" s="9">
        <f t="shared" si="85"/>
        <v>0</v>
      </c>
      <c r="AE189" s="9">
        <f t="shared" si="74"/>
        <v>0</v>
      </c>
      <c r="AG189" s="9">
        <f t="shared" si="96"/>
        <v>0</v>
      </c>
      <c r="AH189" s="9">
        <f t="shared" si="86"/>
        <v>0</v>
      </c>
      <c r="AI189" s="9">
        <f t="shared" si="75"/>
        <v>0</v>
      </c>
      <c r="AJ189" s="9">
        <f t="shared" si="76"/>
        <v>0</v>
      </c>
      <c r="AK189" s="9">
        <f t="shared" si="87"/>
        <v>0</v>
      </c>
      <c r="AL189" s="9">
        <f t="shared" si="97"/>
        <v>0</v>
      </c>
    </row>
    <row r="190" spans="1:38">
      <c r="A190" s="8">
        <v>182</v>
      </c>
      <c r="B190" s="9">
        <f t="shared" si="98"/>
        <v>2190179.3604365145</v>
      </c>
      <c r="C190" s="10">
        <f t="shared" si="77"/>
        <v>0.3</v>
      </c>
      <c r="D190" s="11">
        <f t="shared" si="100"/>
        <v>2.9285530376777613E-2</v>
      </c>
      <c r="E190" s="9">
        <f t="shared" si="88"/>
        <v>20364.73740150997</v>
      </c>
      <c r="F190" s="9">
        <f t="shared" si="89"/>
        <v>13688.621002728214</v>
      </c>
      <c r="G190" s="9">
        <f t="shared" si="90"/>
        <v>6676.1163987817563</v>
      </c>
      <c r="H190" s="9">
        <f t="shared" si="78"/>
        <v>63945.050581059491</v>
      </c>
      <c r="I190" s="9">
        <f t="shared" si="68"/>
        <v>70621.166979841248</v>
      </c>
      <c r="J190" s="9">
        <f t="shared" si="79"/>
        <v>84309.787982569454</v>
      </c>
      <c r="L190" s="9">
        <f t="shared" si="101"/>
        <v>0</v>
      </c>
      <c r="M190" s="9">
        <f t="shared" si="91"/>
        <v>0</v>
      </c>
      <c r="N190" s="9">
        <f t="shared" si="80"/>
        <v>0</v>
      </c>
      <c r="O190" s="9">
        <f t="shared" si="92"/>
        <v>0</v>
      </c>
      <c r="P190" s="9">
        <f t="shared" si="81"/>
        <v>0</v>
      </c>
      <c r="Q190" s="9">
        <f t="shared" si="82"/>
        <v>0</v>
      </c>
      <c r="S190" s="9">
        <f t="shared" si="93"/>
        <v>0</v>
      </c>
      <c r="T190" s="9">
        <f t="shared" si="94"/>
        <v>0</v>
      </c>
      <c r="U190" s="9">
        <f t="shared" si="69"/>
        <v>0</v>
      </c>
      <c r="V190" s="9">
        <f t="shared" si="70"/>
        <v>0</v>
      </c>
      <c r="W190" s="9">
        <f t="shared" si="83"/>
        <v>0</v>
      </c>
      <c r="X190" s="9">
        <f t="shared" si="71"/>
        <v>0</v>
      </c>
      <c r="Z190" s="9">
        <f t="shared" si="95"/>
        <v>0</v>
      </c>
      <c r="AA190" s="9">
        <f t="shared" si="99"/>
        <v>0</v>
      </c>
      <c r="AB190" s="9">
        <f t="shared" si="72"/>
        <v>0</v>
      </c>
      <c r="AC190" s="9">
        <f t="shared" si="73"/>
        <v>0</v>
      </c>
      <c r="AD190" s="9">
        <f t="shared" si="85"/>
        <v>0</v>
      </c>
      <c r="AE190" s="9">
        <f t="shared" si="74"/>
        <v>0</v>
      </c>
      <c r="AG190" s="9">
        <f t="shared" si="96"/>
        <v>0</v>
      </c>
      <c r="AH190" s="9">
        <f t="shared" si="86"/>
        <v>0</v>
      </c>
      <c r="AI190" s="9">
        <f t="shared" si="75"/>
        <v>0</v>
      </c>
      <c r="AJ190" s="9">
        <f t="shared" si="76"/>
        <v>0</v>
      </c>
      <c r="AK190" s="9">
        <f t="shared" si="87"/>
        <v>0</v>
      </c>
      <c r="AL190" s="9">
        <f t="shared" si="97"/>
        <v>0</v>
      </c>
    </row>
    <row r="191" spans="1:38">
      <c r="A191" s="8">
        <v>183</v>
      </c>
      <c r="B191" s="9">
        <f t="shared" si="98"/>
        <v>2119558.1934566731</v>
      </c>
      <c r="C191" s="10">
        <f t="shared" si="77"/>
        <v>0.3</v>
      </c>
      <c r="D191" s="11">
        <f t="shared" si="100"/>
        <v>2.9285530376777613E-2</v>
      </c>
      <c r="E191" s="9">
        <f t="shared" si="88"/>
        <v>19768.34526572295</v>
      </c>
      <c r="F191" s="9">
        <f t="shared" si="89"/>
        <v>13247.238709104206</v>
      </c>
      <c r="G191" s="9">
        <f t="shared" si="90"/>
        <v>6521.1065566187444</v>
      </c>
      <c r="H191" s="9">
        <f t="shared" si="78"/>
        <v>61881.411795669221</v>
      </c>
      <c r="I191" s="9">
        <f t="shared" si="68"/>
        <v>68402.518352287967</v>
      </c>
      <c r="J191" s="9">
        <f t="shared" si="79"/>
        <v>81649.757061392171</v>
      </c>
      <c r="L191" s="9">
        <f t="shared" si="101"/>
        <v>0</v>
      </c>
      <c r="M191" s="9">
        <f t="shared" si="91"/>
        <v>0</v>
      </c>
      <c r="N191" s="9">
        <f t="shared" si="80"/>
        <v>0</v>
      </c>
      <c r="O191" s="9">
        <f t="shared" si="92"/>
        <v>0</v>
      </c>
      <c r="P191" s="9">
        <f t="shared" si="81"/>
        <v>0</v>
      </c>
      <c r="Q191" s="9">
        <f t="shared" si="82"/>
        <v>0</v>
      </c>
      <c r="S191" s="9">
        <f t="shared" si="93"/>
        <v>0</v>
      </c>
      <c r="T191" s="9">
        <f t="shared" si="94"/>
        <v>0</v>
      </c>
      <c r="U191" s="9">
        <f t="shared" si="69"/>
        <v>0</v>
      </c>
      <c r="V191" s="9">
        <f t="shared" si="70"/>
        <v>0</v>
      </c>
      <c r="W191" s="9">
        <f t="shared" si="83"/>
        <v>0</v>
      </c>
      <c r="X191" s="9">
        <f t="shared" si="71"/>
        <v>0</v>
      </c>
      <c r="Z191" s="9">
        <f t="shared" si="95"/>
        <v>0</v>
      </c>
      <c r="AA191" s="9">
        <f t="shared" si="99"/>
        <v>0</v>
      </c>
      <c r="AB191" s="9">
        <f t="shared" si="72"/>
        <v>0</v>
      </c>
      <c r="AC191" s="9">
        <f t="shared" si="73"/>
        <v>0</v>
      </c>
      <c r="AD191" s="9">
        <f t="shared" si="85"/>
        <v>0</v>
      </c>
      <c r="AE191" s="9">
        <f t="shared" si="74"/>
        <v>0</v>
      </c>
      <c r="AG191" s="9">
        <f t="shared" si="96"/>
        <v>0</v>
      </c>
      <c r="AH191" s="9">
        <f t="shared" si="86"/>
        <v>0</v>
      </c>
      <c r="AI191" s="9">
        <f t="shared" si="75"/>
        <v>0</v>
      </c>
      <c r="AJ191" s="9">
        <f t="shared" si="76"/>
        <v>0</v>
      </c>
      <c r="AK191" s="9">
        <f t="shared" si="87"/>
        <v>0</v>
      </c>
      <c r="AL191" s="9">
        <f t="shared" si="97"/>
        <v>0</v>
      </c>
    </row>
    <row r="192" spans="1:38">
      <c r="A192" s="8">
        <v>184</v>
      </c>
      <c r="B192" s="9">
        <f t="shared" si="98"/>
        <v>2051155.675104385</v>
      </c>
      <c r="C192" s="10">
        <f t="shared" si="77"/>
        <v>0.3</v>
      </c>
      <c r="D192" s="11">
        <f t="shared" si="100"/>
        <v>2.9285530376777613E-2</v>
      </c>
      <c r="E192" s="9">
        <f t="shared" si="88"/>
        <v>19189.41878994499</v>
      </c>
      <c r="F192" s="9">
        <f t="shared" si="89"/>
        <v>12819.722969402404</v>
      </c>
      <c r="G192" s="9">
        <f t="shared" si="90"/>
        <v>6369.6958205425854</v>
      </c>
      <c r="H192" s="9">
        <f t="shared" si="78"/>
        <v>59882.641910325925</v>
      </c>
      <c r="I192" s="9">
        <f t="shared" si="68"/>
        <v>66252.337730868516</v>
      </c>
      <c r="J192" s="9">
        <f t="shared" si="79"/>
        <v>79072.060700270915</v>
      </c>
      <c r="L192" s="9">
        <f t="shared" si="101"/>
        <v>0</v>
      </c>
      <c r="M192" s="9">
        <f t="shared" si="91"/>
        <v>0</v>
      </c>
      <c r="N192" s="9">
        <f t="shared" si="80"/>
        <v>0</v>
      </c>
      <c r="O192" s="9">
        <f t="shared" si="92"/>
        <v>0</v>
      </c>
      <c r="P192" s="9">
        <f t="shared" si="81"/>
        <v>0</v>
      </c>
      <c r="Q192" s="9">
        <f t="shared" si="82"/>
        <v>0</v>
      </c>
      <c r="S192" s="9">
        <f t="shared" si="93"/>
        <v>0</v>
      </c>
      <c r="T192" s="9">
        <f t="shared" si="94"/>
        <v>0</v>
      </c>
      <c r="U192" s="9">
        <f t="shared" si="69"/>
        <v>0</v>
      </c>
      <c r="V192" s="9">
        <f t="shared" si="70"/>
        <v>0</v>
      </c>
      <c r="W192" s="9">
        <f t="shared" si="83"/>
        <v>0</v>
      </c>
      <c r="X192" s="9">
        <f t="shared" si="71"/>
        <v>0</v>
      </c>
      <c r="Z192" s="9">
        <f t="shared" si="95"/>
        <v>0</v>
      </c>
      <c r="AA192" s="9">
        <f t="shared" si="99"/>
        <v>0</v>
      </c>
      <c r="AB192" s="9">
        <f t="shared" si="72"/>
        <v>0</v>
      </c>
      <c r="AC192" s="9">
        <f t="shared" si="73"/>
        <v>0</v>
      </c>
      <c r="AD192" s="9">
        <f t="shared" si="85"/>
        <v>0</v>
      </c>
      <c r="AE192" s="9">
        <f t="shared" si="74"/>
        <v>0</v>
      </c>
      <c r="AG192" s="9">
        <f t="shared" si="96"/>
        <v>0</v>
      </c>
      <c r="AH192" s="9">
        <f t="shared" si="86"/>
        <v>0</v>
      </c>
      <c r="AI192" s="9">
        <f t="shared" si="75"/>
        <v>0</v>
      </c>
      <c r="AJ192" s="9">
        <f t="shared" si="76"/>
        <v>0</v>
      </c>
      <c r="AK192" s="9">
        <f t="shared" si="87"/>
        <v>0</v>
      </c>
      <c r="AL192" s="9">
        <f t="shared" si="97"/>
        <v>0</v>
      </c>
    </row>
    <row r="193" spans="1:38">
      <c r="A193" s="8">
        <v>185</v>
      </c>
      <c r="B193" s="9">
        <f t="shared" si="98"/>
        <v>1984903.3373735165</v>
      </c>
      <c r="C193" s="10">
        <f t="shared" si="77"/>
        <v>0.3</v>
      </c>
      <c r="D193" s="11">
        <f t="shared" si="100"/>
        <v>2.9285530376777613E-2</v>
      </c>
      <c r="E193" s="9">
        <f t="shared" si="88"/>
        <v>18627.44648305935</v>
      </c>
      <c r="F193" s="9">
        <f t="shared" si="89"/>
        <v>12405.645858584478</v>
      </c>
      <c r="G193" s="9">
        <f t="shared" si="90"/>
        <v>6221.8006244748722</v>
      </c>
      <c r="H193" s="9">
        <f t="shared" si="78"/>
        <v>57946.738250433067</v>
      </c>
      <c r="I193" s="9">
        <f t="shared" si="68"/>
        <v>64168.538874907943</v>
      </c>
      <c r="J193" s="9">
        <f t="shared" si="79"/>
        <v>76574.18473349241</v>
      </c>
      <c r="L193" s="9">
        <f t="shared" si="101"/>
        <v>0</v>
      </c>
      <c r="M193" s="9">
        <f t="shared" si="91"/>
        <v>0</v>
      </c>
      <c r="N193" s="9">
        <f t="shared" si="80"/>
        <v>0</v>
      </c>
      <c r="O193" s="9">
        <f t="shared" si="92"/>
        <v>0</v>
      </c>
      <c r="P193" s="9">
        <f t="shared" si="81"/>
        <v>0</v>
      </c>
      <c r="Q193" s="9">
        <f t="shared" si="82"/>
        <v>0</v>
      </c>
      <c r="S193" s="9">
        <f t="shared" si="93"/>
        <v>0</v>
      </c>
      <c r="T193" s="9">
        <f t="shared" si="94"/>
        <v>0</v>
      </c>
      <c r="U193" s="9">
        <f t="shared" si="69"/>
        <v>0</v>
      </c>
      <c r="V193" s="9">
        <f t="shared" si="70"/>
        <v>0</v>
      </c>
      <c r="W193" s="9">
        <f t="shared" si="83"/>
        <v>0</v>
      </c>
      <c r="X193" s="9">
        <f t="shared" si="71"/>
        <v>0</v>
      </c>
      <c r="Z193" s="9">
        <f t="shared" si="95"/>
        <v>0</v>
      </c>
      <c r="AA193" s="9">
        <f t="shared" si="99"/>
        <v>0</v>
      </c>
      <c r="AB193" s="9">
        <f t="shared" si="72"/>
        <v>0</v>
      </c>
      <c r="AC193" s="9">
        <f t="shared" si="73"/>
        <v>0</v>
      </c>
      <c r="AD193" s="9">
        <f t="shared" si="85"/>
        <v>0</v>
      </c>
      <c r="AE193" s="9">
        <f t="shared" si="74"/>
        <v>0</v>
      </c>
      <c r="AG193" s="9">
        <f t="shared" si="96"/>
        <v>0</v>
      </c>
      <c r="AH193" s="9">
        <f t="shared" si="86"/>
        <v>0</v>
      </c>
      <c r="AI193" s="9">
        <f t="shared" si="75"/>
        <v>0</v>
      </c>
      <c r="AJ193" s="9">
        <f t="shared" si="76"/>
        <v>0</v>
      </c>
      <c r="AK193" s="9">
        <f t="shared" si="87"/>
        <v>0</v>
      </c>
      <c r="AL193" s="9">
        <f t="shared" si="97"/>
        <v>0</v>
      </c>
    </row>
    <row r="194" spans="1:38">
      <c r="A194" s="8">
        <v>186</v>
      </c>
      <c r="B194" s="9">
        <f t="shared" si="98"/>
        <v>1920734.7984986086</v>
      </c>
      <c r="C194" s="10">
        <f t="shared" si="77"/>
        <v>0.3</v>
      </c>
      <c r="D194" s="11">
        <f t="shared" si="100"/>
        <v>2.9285530376777613E-2</v>
      </c>
      <c r="E194" s="9">
        <f t="shared" si="88"/>
        <v>18081.931833237919</v>
      </c>
      <c r="F194" s="9">
        <f t="shared" si="89"/>
        <v>12004.592490616304</v>
      </c>
      <c r="G194" s="9">
        <f t="shared" si="90"/>
        <v>6077.3393426216153</v>
      </c>
      <c r="H194" s="9">
        <f t="shared" si="78"/>
        <v>56071.759181236499</v>
      </c>
      <c r="I194" s="9">
        <f t="shared" si="68"/>
        <v>62149.098523858112</v>
      </c>
      <c r="J194" s="9">
        <f t="shared" si="79"/>
        <v>74153.691014474418</v>
      </c>
      <c r="L194" s="9">
        <f t="shared" si="101"/>
        <v>0</v>
      </c>
      <c r="M194" s="9">
        <f t="shared" si="91"/>
        <v>0</v>
      </c>
      <c r="N194" s="9">
        <f t="shared" si="80"/>
        <v>0</v>
      </c>
      <c r="O194" s="9">
        <f t="shared" si="92"/>
        <v>0</v>
      </c>
      <c r="P194" s="9">
        <f t="shared" si="81"/>
        <v>0</v>
      </c>
      <c r="Q194" s="9">
        <f t="shared" si="82"/>
        <v>0</v>
      </c>
      <c r="S194" s="9">
        <f t="shared" si="93"/>
        <v>0</v>
      </c>
      <c r="T194" s="9">
        <f t="shared" si="94"/>
        <v>0</v>
      </c>
      <c r="U194" s="9">
        <f t="shared" si="69"/>
        <v>0</v>
      </c>
      <c r="V194" s="9">
        <f t="shared" si="70"/>
        <v>0</v>
      </c>
      <c r="W194" s="9">
        <f t="shared" si="83"/>
        <v>0</v>
      </c>
      <c r="X194" s="9">
        <f t="shared" si="71"/>
        <v>0</v>
      </c>
      <c r="Z194" s="9">
        <f t="shared" si="95"/>
        <v>0</v>
      </c>
      <c r="AA194" s="9">
        <f t="shared" si="99"/>
        <v>0</v>
      </c>
      <c r="AB194" s="9">
        <f t="shared" si="72"/>
        <v>0</v>
      </c>
      <c r="AC194" s="9">
        <f t="shared" si="73"/>
        <v>0</v>
      </c>
      <c r="AD194" s="9">
        <f t="shared" si="85"/>
        <v>0</v>
      </c>
      <c r="AE194" s="9">
        <f t="shared" si="74"/>
        <v>0</v>
      </c>
      <c r="AG194" s="9">
        <f t="shared" si="96"/>
        <v>0</v>
      </c>
      <c r="AH194" s="9">
        <f t="shared" si="86"/>
        <v>0</v>
      </c>
      <c r="AI194" s="9">
        <f t="shared" si="75"/>
        <v>0</v>
      </c>
      <c r="AJ194" s="9">
        <f t="shared" si="76"/>
        <v>0</v>
      </c>
      <c r="AK194" s="9">
        <f t="shared" si="87"/>
        <v>0</v>
      </c>
      <c r="AL194" s="9">
        <f t="shared" si="97"/>
        <v>0</v>
      </c>
    </row>
    <row r="195" spans="1:38">
      <c r="A195" s="8">
        <v>187</v>
      </c>
      <c r="B195" s="9">
        <f t="shared" si="98"/>
        <v>1858585.6999747506</v>
      </c>
      <c r="C195" s="10">
        <f t="shared" si="77"/>
        <v>0.3</v>
      </c>
      <c r="D195" s="11">
        <f t="shared" si="100"/>
        <v>2.9285530376777613E-2</v>
      </c>
      <c r="E195" s="9">
        <f t="shared" si="88"/>
        <v>17552.392869264808</v>
      </c>
      <c r="F195" s="9">
        <f t="shared" si="89"/>
        <v>11616.16062484219</v>
      </c>
      <c r="G195" s="9">
        <f t="shared" si="90"/>
        <v>5936.2322444226174</v>
      </c>
      <c r="H195" s="9">
        <f t="shared" si="78"/>
        <v>54255.822264737399</v>
      </c>
      <c r="I195" s="9">
        <f t="shared" si="68"/>
        <v>60192.054509160014</v>
      </c>
      <c r="J195" s="9">
        <f t="shared" si="79"/>
        <v>71808.21513400221</v>
      </c>
      <c r="L195" s="9">
        <f t="shared" si="101"/>
        <v>0</v>
      </c>
      <c r="M195" s="9">
        <f t="shared" si="91"/>
        <v>0</v>
      </c>
      <c r="N195" s="9">
        <f t="shared" si="80"/>
        <v>0</v>
      </c>
      <c r="O195" s="9">
        <f t="shared" si="92"/>
        <v>0</v>
      </c>
      <c r="P195" s="9">
        <f t="shared" si="81"/>
        <v>0</v>
      </c>
      <c r="Q195" s="9">
        <f t="shared" si="82"/>
        <v>0</v>
      </c>
      <c r="S195" s="9">
        <f t="shared" si="93"/>
        <v>0</v>
      </c>
      <c r="T195" s="9">
        <f t="shared" si="94"/>
        <v>0</v>
      </c>
      <c r="U195" s="9">
        <f t="shared" si="69"/>
        <v>0</v>
      </c>
      <c r="V195" s="9">
        <f t="shared" si="70"/>
        <v>0</v>
      </c>
      <c r="W195" s="9">
        <f t="shared" si="83"/>
        <v>0</v>
      </c>
      <c r="X195" s="9">
        <f t="shared" si="71"/>
        <v>0</v>
      </c>
      <c r="Z195" s="9">
        <f t="shared" si="95"/>
        <v>0</v>
      </c>
      <c r="AA195" s="9">
        <f t="shared" si="99"/>
        <v>0</v>
      </c>
      <c r="AB195" s="9">
        <f t="shared" si="72"/>
        <v>0</v>
      </c>
      <c r="AC195" s="9">
        <f t="shared" si="73"/>
        <v>0</v>
      </c>
      <c r="AD195" s="9">
        <f t="shared" si="85"/>
        <v>0</v>
      </c>
      <c r="AE195" s="9">
        <f t="shared" si="74"/>
        <v>0</v>
      </c>
      <c r="AG195" s="9">
        <f t="shared" si="96"/>
        <v>0</v>
      </c>
      <c r="AH195" s="9">
        <f t="shared" si="86"/>
        <v>0</v>
      </c>
      <c r="AI195" s="9">
        <f t="shared" si="75"/>
        <v>0</v>
      </c>
      <c r="AJ195" s="9">
        <f t="shared" si="76"/>
        <v>0</v>
      </c>
      <c r="AK195" s="9">
        <f t="shared" si="87"/>
        <v>0</v>
      </c>
      <c r="AL195" s="9">
        <f t="shared" si="97"/>
        <v>0</v>
      </c>
    </row>
    <row r="196" spans="1:38">
      <c r="A196" s="8">
        <v>188</v>
      </c>
      <c r="B196" s="9">
        <f t="shared" si="98"/>
        <v>1798393.6454655905</v>
      </c>
      <c r="C196" s="10">
        <f t="shared" si="77"/>
        <v>0.3</v>
      </c>
      <c r="D196" s="11">
        <f t="shared" si="100"/>
        <v>2.9285530376777613E-2</v>
      </c>
      <c r="E196" s="9">
        <f t="shared" si="88"/>
        <v>17038.361734706818</v>
      </c>
      <c r="F196" s="9">
        <f t="shared" si="89"/>
        <v>11239.960284159939</v>
      </c>
      <c r="G196" s="9">
        <f t="shared" si="90"/>
        <v>5798.4014505468786</v>
      </c>
      <c r="H196" s="9">
        <f t="shared" si="78"/>
        <v>52497.102471869635</v>
      </c>
      <c r="I196" s="9">
        <f t="shared" si="68"/>
        <v>58295.503922416516</v>
      </c>
      <c r="J196" s="9">
        <f t="shared" si="79"/>
        <v>69535.464206576449</v>
      </c>
      <c r="L196" s="9">
        <f t="shared" si="101"/>
        <v>0</v>
      </c>
      <c r="M196" s="9">
        <f t="shared" si="91"/>
        <v>0</v>
      </c>
      <c r="N196" s="9">
        <f t="shared" si="80"/>
        <v>0</v>
      </c>
      <c r="O196" s="9">
        <f t="shared" si="92"/>
        <v>0</v>
      </c>
      <c r="P196" s="9">
        <f t="shared" si="81"/>
        <v>0</v>
      </c>
      <c r="Q196" s="9">
        <f t="shared" si="82"/>
        <v>0</v>
      </c>
      <c r="S196" s="9">
        <f t="shared" si="93"/>
        <v>0</v>
      </c>
      <c r="T196" s="9">
        <f t="shared" si="94"/>
        <v>0</v>
      </c>
      <c r="U196" s="9">
        <f t="shared" si="69"/>
        <v>0</v>
      </c>
      <c r="V196" s="9">
        <f t="shared" si="70"/>
        <v>0</v>
      </c>
      <c r="W196" s="9">
        <f t="shared" si="83"/>
        <v>0</v>
      </c>
      <c r="X196" s="9">
        <f t="shared" si="71"/>
        <v>0</v>
      </c>
      <c r="Z196" s="9">
        <f t="shared" si="95"/>
        <v>0</v>
      </c>
      <c r="AA196" s="9">
        <f t="shared" si="99"/>
        <v>0</v>
      </c>
      <c r="AB196" s="9">
        <f t="shared" si="72"/>
        <v>0</v>
      </c>
      <c r="AC196" s="9">
        <f t="shared" si="73"/>
        <v>0</v>
      </c>
      <c r="AD196" s="9">
        <f t="shared" si="85"/>
        <v>0</v>
      </c>
      <c r="AE196" s="9">
        <f t="shared" si="74"/>
        <v>0</v>
      </c>
      <c r="AG196" s="9">
        <f t="shared" si="96"/>
        <v>0</v>
      </c>
      <c r="AH196" s="9">
        <f t="shared" si="86"/>
        <v>0</v>
      </c>
      <c r="AI196" s="9">
        <f t="shared" si="75"/>
        <v>0</v>
      </c>
      <c r="AJ196" s="9">
        <f t="shared" si="76"/>
        <v>0</v>
      </c>
      <c r="AK196" s="9">
        <f t="shared" si="87"/>
        <v>0</v>
      </c>
      <c r="AL196" s="9">
        <f t="shared" si="97"/>
        <v>0</v>
      </c>
    </row>
    <row r="197" spans="1:38">
      <c r="A197" s="8">
        <v>189</v>
      </c>
      <c r="B197" s="9">
        <f t="shared" si="98"/>
        <v>1740098.1415431739</v>
      </c>
      <c r="C197" s="10">
        <f t="shared" si="77"/>
        <v>0.3</v>
      </c>
      <c r="D197" s="11">
        <f t="shared" si="100"/>
        <v>2.9285530376777613E-2</v>
      </c>
      <c r="E197" s="9">
        <f t="shared" si="88"/>
        <v>16539.384274554541</v>
      </c>
      <c r="F197" s="9">
        <f t="shared" si="89"/>
        <v>10875.613384644836</v>
      </c>
      <c r="G197" s="9">
        <f t="shared" si="90"/>
        <v>5663.7708899097051</v>
      </c>
      <c r="H197" s="9">
        <f t="shared" si="78"/>
        <v>50793.830448293331</v>
      </c>
      <c r="I197" s="9">
        <f t="shared" si="68"/>
        <v>56457.601338203036</v>
      </c>
      <c r="J197" s="9">
        <f t="shared" si="79"/>
        <v>67333.214722847872</v>
      </c>
      <c r="L197" s="9">
        <f t="shared" si="101"/>
        <v>0</v>
      </c>
      <c r="M197" s="9">
        <f t="shared" si="91"/>
        <v>0</v>
      </c>
      <c r="N197" s="9">
        <f t="shared" si="80"/>
        <v>0</v>
      </c>
      <c r="O197" s="9">
        <f t="shared" si="92"/>
        <v>0</v>
      </c>
      <c r="P197" s="9">
        <f t="shared" si="81"/>
        <v>0</v>
      </c>
      <c r="Q197" s="9">
        <f t="shared" si="82"/>
        <v>0</v>
      </c>
      <c r="S197" s="9">
        <f t="shared" si="93"/>
        <v>0</v>
      </c>
      <c r="T197" s="9">
        <f t="shared" si="94"/>
        <v>0</v>
      </c>
      <c r="U197" s="9">
        <f t="shared" si="69"/>
        <v>0</v>
      </c>
      <c r="V197" s="9">
        <f t="shared" si="70"/>
        <v>0</v>
      </c>
      <c r="W197" s="9">
        <f t="shared" si="83"/>
        <v>0</v>
      </c>
      <c r="X197" s="9">
        <f t="shared" si="71"/>
        <v>0</v>
      </c>
      <c r="Z197" s="9">
        <f t="shared" si="95"/>
        <v>0</v>
      </c>
      <c r="AA197" s="9">
        <f t="shared" si="99"/>
        <v>0</v>
      </c>
      <c r="AB197" s="9">
        <f t="shared" si="72"/>
        <v>0</v>
      </c>
      <c r="AC197" s="9">
        <f t="shared" si="73"/>
        <v>0</v>
      </c>
      <c r="AD197" s="9">
        <f t="shared" si="85"/>
        <v>0</v>
      </c>
      <c r="AE197" s="9">
        <f t="shared" si="74"/>
        <v>0</v>
      </c>
      <c r="AG197" s="9">
        <f t="shared" si="96"/>
        <v>0</v>
      </c>
      <c r="AH197" s="9">
        <f t="shared" si="86"/>
        <v>0</v>
      </c>
      <c r="AI197" s="9">
        <f t="shared" si="75"/>
        <v>0</v>
      </c>
      <c r="AJ197" s="9">
        <f t="shared" si="76"/>
        <v>0</v>
      </c>
      <c r="AK197" s="9">
        <f t="shared" si="87"/>
        <v>0</v>
      </c>
      <c r="AL197" s="9">
        <f t="shared" si="97"/>
        <v>0</v>
      </c>
    </row>
    <row r="198" spans="1:38">
      <c r="A198" s="8">
        <v>190</v>
      </c>
      <c r="B198" s="9">
        <f t="shared" si="98"/>
        <v>1683640.5402049709</v>
      </c>
      <c r="C198" s="10">
        <f t="shared" si="77"/>
        <v>0.3</v>
      </c>
      <c r="D198" s="11">
        <f t="shared" si="100"/>
        <v>2.9285530376777613E-2</v>
      </c>
      <c r="E198" s="9">
        <f t="shared" si="88"/>
        <v>16055.019633968872</v>
      </c>
      <c r="F198" s="9">
        <f t="shared" si="89"/>
        <v>10522.753376281067</v>
      </c>
      <c r="G198" s="9">
        <f t="shared" si="90"/>
        <v>5532.2662576878047</v>
      </c>
      <c r="H198" s="9">
        <f t="shared" si="78"/>
        <v>49144.290832205006</v>
      </c>
      <c r="I198" s="9">
        <f t="shared" si="68"/>
        <v>54676.557089892813</v>
      </c>
      <c r="J198" s="9">
        <f t="shared" si="79"/>
        <v>65199.310466173876</v>
      </c>
      <c r="L198" s="9">
        <f t="shared" si="101"/>
        <v>0</v>
      </c>
      <c r="M198" s="9">
        <f t="shared" si="91"/>
        <v>0</v>
      </c>
      <c r="N198" s="9">
        <f t="shared" si="80"/>
        <v>0</v>
      </c>
      <c r="O198" s="9">
        <f t="shared" si="92"/>
        <v>0</v>
      </c>
      <c r="P198" s="9">
        <f t="shared" si="81"/>
        <v>0</v>
      </c>
      <c r="Q198" s="9">
        <f t="shared" si="82"/>
        <v>0</v>
      </c>
      <c r="S198" s="9">
        <f t="shared" si="93"/>
        <v>0</v>
      </c>
      <c r="T198" s="9">
        <f t="shared" si="94"/>
        <v>0</v>
      </c>
      <c r="U198" s="9">
        <f t="shared" si="69"/>
        <v>0</v>
      </c>
      <c r="V198" s="9">
        <f t="shared" si="70"/>
        <v>0</v>
      </c>
      <c r="W198" s="9">
        <f t="shared" si="83"/>
        <v>0</v>
      </c>
      <c r="X198" s="9">
        <f t="shared" si="71"/>
        <v>0</v>
      </c>
      <c r="Z198" s="9">
        <f t="shared" si="95"/>
        <v>0</v>
      </c>
      <c r="AA198" s="9">
        <f t="shared" si="99"/>
        <v>0</v>
      </c>
      <c r="AB198" s="9">
        <f t="shared" si="72"/>
        <v>0</v>
      </c>
      <c r="AC198" s="9">
        <f t="shared" si="73"/>
        <v>0</v>
      </c>
      <c r="AD198" s="9">
        <f t="shared" si="85"/>
        <v>0</v>
      </c>
      <c r="AE198" s="9">
        <f t="shared" si="74"/>
        <v>0</v>
      </c>
      <c r="AG198" s="9">
        <f t="shared" si="96"/>
        <v>0</v>
      </c>
      <c r="AH198" s="9">
        <f t="shared" si="86"/>
        <v>0</v>
      </c>
      <c r="AI198" s="9">
        <f t="shared" si="75"/>
        <v>0</v>
      </c>
      <c r="AJ198" s="9">
        <f t="shared" si="76"/>
        <v>0</v>
      </c>
      <c r="AK198" s="9">
        <f t="shared" si="87"/>
        <v>0</v>
      </c>
      <c r="AL198" s="9">
        <f t="shared" si="97"/>
        <v>0</v>
      </c>
    </row>
    <row r="199" spans="1:38">
      <c r="A199" s="8">
        <v>191</v>
      </c>
      <c r="B199" s="9">
        <f t="shared" si="98"/>
        <v>1628963.983115078</v>
      </c>
      <c r="C199" s="10">
        <f t="shared" si="77"/>
        <v>0.3</v>
      </c>
      <c r="D199" s="11">
        <f t="shared" si="100"/>
        <v>2.9285530376777613E-2</v>
      </c>
      <c r="E199" s="9">
        <f t="shared" si="88"/>
        <v>15584.839868778516</v>
      </c>
      <c r="F199" s="9">
        <f t="shared" si="89"/>
        <v>10181.024894469236</v>
      </c>
      <c r="G199" s="9">
        <f t="shared" si="90"/>
        <v>5403.8149743092799</v>
      </c>
      <c r="H199" s="9">
        <f t="shared" si="78"/>
        <v>47546.820622612649</v>
      </c>
      <c r="I199" s="9">
        <f t="shared" si="68"/>
        <v>52950.635596921929</v>
      </c>
      <c r="J199" s="9">
        <f t="shared" si="79"/>
        <v>63131.660491391165</v>
      </c>
      <c r="L199" s="9">
        <f t="shared" si="101"/>
        <v>0</v>
      </c>
      <c r="M199" s="9">
        <f t="shared" si="91"/>
        <v>0</v>
      </c>
      <c r="N199" s="9">
        <f t="shared" si="80"/>
        <v>0</v>
      </c>
      <c r="O199" s="9">
        <f t="shared" si="92"/>
        <v>0</v>
      </c>
      <c r="P199" s="9">
        <f t="shared" si="81"/>
        <v>0</v>
      </c>
      <c r="Q199" s="9">
        <f t="shared" si="82"/>
        <v>0</v>
      </c>
      <c r="S199" s="9">
        <f t="shared" si="93"/>
        <v>0</v>
      </c>
      <c r="T199" s="9">
        <f t="shared" si="94"/>
        <v>0</v>
      </c>
      <c r="U199" s="9">
        <f t="shared" si="69"/>
        <v>0</v>
      </c>
      <c r="V199" s="9">
        <f t="shared" si="70"/>
        <v>0</v>
      </c>
      <c r="W199" s="9">
        <f t="shared" si="83"/>
        <v>0</v>
      </c>
      <c r="X199" s="9">
        <f t="shared" si="71"/>
        <v>0</v>
      </c>
      <c r="Z199" s="9">
        <f t="shared" si="95"/>
        <v>0</v>
      </c>
      <c r="AA199" s="9">
        <f t="shared" si="99"/>
        <v>0</v>
      </c>
      <c r="AB199" s="9">
        <f t="shared" si="72"/>
        <v>0</v>
      </c>
      <c r="AC199" s="9">
        <f t="shared" si="73"/>
        <v>0</v>
      </c>
      <c r="AD199" s="9">
        <f t="shared" si="85"/>
        <v>0</v>
      </c>
      <c r="AE199" s="9">
        <f t="shared" si="74"/>
        <v>0</v>
      </c>
      <c r="AG199" s="9">
        <f t="shared" si="96"/>
        <v>0</v>
      </c>
      <c r="AH199" s="9">
        <f t="shared" si="86"/>
        <v>0</v>
      </c>
      <c r="AI199" s="9">
        <f t="shared" si="75"/>
        <v>0</v>
      </c>
      <c r="AJ199" s="9">
        <f t="shared" si="76"/>
        <v>0</v>
      </c>
      <c r="AK199" s="9">
        <f t="shared" si="87"/>
        <v>0</v>
      </c>
      <c r="AL199" s="9">
        <f t="shared" si="97"/>
        <v>0</v>
      </c>
    </row>
    <row r="200" spans="1:38">
      <c r="A200" s="8">
        <v>192</v>
      </c>
      <c r="B200" s="9">
        <f t="shared" si="98"/>
        <v>1576013.347518156</v>
      </c>
      <c r="C200" s="10">
        <f t="shared" si="77"/>
        <v>0.3</v>
      </c>
      <c r="D200" s="11">
        <f t="shared" si="100"/>
        <v>2.9285530376777613E-2</v>
      </c>
      <c r="E200" s="9">
        <f t="shared" si="88"/>
        <v>15128.429567384188</v>
      </c>
      <c r="F200" s="9">
        <f t="shared" si="89"/>
        <v>9850.0834219884746</v>
      </c>
      <c r="G200" s="9">
        <f t="shared" si="90"/>
        <v>5278.3461453957134</v>
      </c>
      <c r="H200" s="9">
        <f t="shared" si="78"/>
        <v>45999.807596569801</v>
      </c>
      <c r="I200" s="9">
        <f t="shared" si="68"/>
        <v>51278.153741965514</v>
      </c>
      <c r="J200" s="9">
        <f t="shared" si="79"/>
        <v>61128.237163953992</v>
      </c>
      <c r="L200" s="9">
        <f t="shared" si="101"/>
        <v>0</v>
      </c>
      <c r="M200" s="9">
        <f t="shared" si="91"/>
        <v>0</v>
      </c>
      <c r="N200" s="9">
        <f t="shared" si="80"/>
        <v>0</v>
      </c>
      <c r="O200" s="9">
        <f t="shared" si="92"/>
        <v>0</v>
      </c>
      <c r="P200" s="9">
        <f t="shared" si="81"/>
        <v>0</v>
      </c>
      <c r="Q200" s="9">
        <f t="shared" si="82"/>
        <v>0</v>
      </c>
      <c r="S200" s="9">
        <f t="shared" si="93"/>
        <v>0</v>
      </c>
      <c r="T200" s="9">
        <f t="shared" si="94"/>
        <v>0</v>
      </c>
      <c r="U200" s="9">
        <f t="shared" si="69"/>
        <v>0</v>
      </c>
      <c r="V200" s="9">
        <f t="shared" si="70"/>
        <v>0</v>
      </c>
      <c r="W200" s="9">
        <f t="shared" si="83"/>
        <v>0</v>
      </c>
      <c r="X200" s="9">
        <f t="shared" si="71"/>
        <v>0</v>
      </c>
      <c r="Z200" s="9">
        <f t="shared" si="95"/>
        <v>0</v>
      </c>
      <c r="AA200" s="9">
        <f t="shared" si="99"/>
        <v>0</v>
      </c>
      <c r="AB200" s="9">
        <f t="shared" si="72"/>
        <v>0</v>
      </c>
      <c r="AC200" s="9">
        <f t="shared" si="73"/>
        <v>0</v>
      </c>
      <c r="AD200" s="9">
        <f t="shared" si="85"/>
        <v>0</v>
      </c>
      <c r="AE200" s="9">
        <f t="shared" si="74"/>
        <v>0</v>
      </c>
      <c r="AG200" s="9">
        <f t="shared" si="96"/>
        <v>0</v>
      </c>
      <c r="AH200" s="9">
        <f t="shared" si="86"/>
        <v>0</v>
      </c>
      <c r="AI200" s="9">
        <f t="shared" si="75"/>
        <v>0</v>
      </c>
      <c r="AJ200" s="9">
        <f t="shared" si="76"/>
        <v>0</v>
      </c>
      <c r="AK200" s="9">
        <f t="shared" si="87"/>
        <v>0</v>
      </c>
      <c r="AL200" s="9">
        <f t="shared" si="97"/>
        <v>0</v>
      </c>
    </row>
    <row r="201" spans="1:38">
      <c r="A201" s="8">
        <v>193</v>
      </c>
      <c r="B201" s="9">
        <f t="shared" si="98"/>
        <v>1524735.1937761905</v>
      </c>
      <c r="C201" s="10">
        <f t="shared" si="77"/>
        <v>0.3</v>
      </c>
      <c r="D201" s="11">
        <f t="shared" si="100"/>
        <v>2.9285530376777613E-2</v>
      </c>
      <c r="E201" s="9">
        <f t="shared" si="88"/>
        <v>14685.385483735621</v>
      </c>
      <c r="F201" s="9">
        <f t="shared" si="89"/>
        <v>9529.5949611011893</v>
      </c>
      <c r="G201" s="9">
        <f t="shared" si="90"/>
        <v>5155.7905226344319</v>
      </c>
      <c r="H201" s="9">
        <f t="shared" si="78"/>
        <v>44501.688773907612</v>
      </c>
      <c r="I201" s="9">
        <f t="shared" ref="I201:I264" si="102">H201+G201</f>
        <v>49657.479296542042</v>
      </c>
      <c r="J201" s="9">
        <f t="shared" si="79"/>
        <v>59187.074257643231</v>
      </c>
      <c r="L201" s="9">
        <f t="shared" si="101"/>
        <v>0</v>
      </c>
      <c r="M201" s="9">
        <f t="shared" si="91"/>
        <v>0</v>
      </c>
      <c r="N201" s="9">
        <f t="shared" si="80"/>
        <v>0</v>
      </c>
      <c r="O201" s="9">
        <f t="shared" si="92"/>
        <v>0</v>
      </c>
      <c r="P201" s="9">
        <f t="shared" si="81"/>
        <v>0</v>
      </c>
      <c r="Q201" s="9">
        <f t="shared" si="82"/>
        <v>0</v>
      </c>
      <c r="S201" s="9">
        <f t="shared" si="93"/>
        <v>0</v>
      </c>
      <c r="T201" s="9">
        <f t="shared" si="94"/>
        <v>0</v>
      </c>
      <c r="U201" s="9">
        <f t="shared" ref="U201:U264" si="103">IF(L201&gt;Q201,0,IF(U200&gt;0,IF(S201&gt;0,$G201,0),O201+N201+M201-Q201))</f>
        <v>0</v>
      </c>
      <c r="V201" s="9">
        <f t="shared" ref="V201:V264" si="104">IF(L201&gt;Q201,0,IF(S201&gt;0,$H201,0))</f>
        <v>0</v>
      </c>
      <c r="W201" s="9">
        <f t="shared" si="83"/>
        <v>0</v>
      </c>
      <c r="X201" s="9">
        <f t="shared" ref="X201:X264" si="105">IF(T201+U201+V201&lt;S201,T201+U201+V201,S201)</f>
        <v>0</v>
      </c>
      <c r="Z201" s="9">
        <f t="shared" si="95"/>
        <v>0</v>
      </c>
      <c r="AA201" s="9">
        <f t="shared" si="99"/>
        <v>0</v>
      </c>
      <c r="AB201" s="9">
        <f t="shared" ref="AB201:AB264" si="106">IF(S201&gt;X201,0,IF(AB200&gt;0,IF(Z201&gt;0,$G201,0),V201+U201+T201-X201))</f>
        <v>0</v>
      </c>
      <c r="AC201" s="9">
        <f t="shared" ref="AC201:AC264" si="107">IF(S201&gt;X201,0,IF(Z201&gt;0,$H201,0))</f>
        <v>0</v>
      </c>
      <c r="AD201" s="9">
        <f t="shared" si="85"/>
        <v>0</v>
      </c>
      <c r="AE201" s="9">
        <f t="shared" ref="AE201:AE264" si="108">IF(AA201+AB201+AC201&lt;Z201,AA201+AB201+AC201,Z201)</f>
        <v>0</v>
      </c>
      <c r="AG201" s="9">
        <f t="shared" si="96"/>
        <v>0</v>
      </c>
      <c r="AH201" s="9">
        <f t="shared" si="86"/>
        <v>0</v>
      </c>
      <c r="AI201" s="9">
        <f t="shared" ref="AI201:AI264" si="109">IF(Z201&gt;AE201,0,IF(AI200&gt;0,IF(AG201&gt;0,$G201,0),AC201+AB201+AA201-AE201))</f>
        <v>0</v>
      </c>
      <c r="AJ201" s="9">
        <f t="shared" ref="AJ201:AJ264" si="110">IF(Z201&gt;AE201,0,IF(AG201&gt;0,$H201,0))</f>
        <v>0</v>
      </c>
      <c r="AK201" s="9">
        <f t="shared" si="87"/>
        <v>0</v>
      </c>
      <c r="AL201" s="9">
        <f t="shared" si="97"/>
        <v>0</v>
      </c>
    </row>
    <row r="202" spans="1:38">
      <c r="A202" s="8">
        <v>194</v>
      </c>
      <c r="B202" s="9">
        <f t="shared" si="98"/>
        <v>1475077.7144796485</v>
      </c>
      <c r="C202" s="10">
        <f t="shared" ref="C202:C265" si="111">IF(A202&lt;$D$2,($B$2/100)*($C$2*(A202/$D$2)),($B$2/100)*$C$2)</f>
        <v>0.3</v>
      </c>
      <c r="D202" s="11">
        <f t="shared" si="100"/>
        <v>2.9285530376777613E-2</v>
      </c>
      <c r="E202" s="9">
        <f t="shared" si="88"/>
        <v>14255.316181056991</v>
      </c>
      <c r="F202" s="9">
        <f t="shared" si="89"/>
        <v>9219.2357154978017</v>
      </c>
      <c r="G202" s="9">
        <f t="shared" si="90"/>
        <v>5036.0804655591892</v>
      </c>
      <c r="H202" s="9">
        <f t="shared" ref="H202:H265" si="112">IF(B202-G202&gt;0,D202*(B202-G202),0)</f>
        <v>43050.948928047415</v>
      </c>
      <c r="I202" s="9">
        <f t="shared" si="102"/>
        <v>48087.029393606601</v>
      </c>
      <c r="J202" s="9">
        <f t="shared" ref="J202:J265" si="113">F202+G202+H202</f>
        <v>57306.26510910441</v>
      </c>
      <c r="L202" s="9">
        <f t="shared" si="101"/>
        <v>0</v>
      </c>
      <c r="M202" s="9">
        <f t="shared" si="91"/>
        <v>0</v>
      </c>
      <c r="N202" s="9">
        <f t="shared" ref="N202:N265" si="114">IF(L202&gt;0,G202,0)</f>
        <v>0</v>
      </c>
      <c r="O202" s="9">
        <f t="shared" si="92"/>
        <v>0</v>
      </c>
      <c r="P202" s="9">
        <f t="shared" ref="P202:P265" si="115">N202+O202</f>
        <v>0</v>
      </c>
      <c r="Q202" s="9">
        <f t="shared" ref="Q202:Q265" si="116">IF(M202+N202+O202&lt;L202,M202+N202+O202,L202)</f>
        <v>0</v>
      </c>
      <c r="S202" s="9">
        <f t="shared" si="93"/>
        <v>0</v>
      </c>
      <c r="T202" s="9">
        <f t="shared" si="94"/>
        <v>0</v>
      </c>
      <c r="U202" s="9">
        <f t="shared" si="103"/>
        <v>0</v>
      </c>
      <c r="V202" s="9">
        <f t="shared" si="104"/>
        <v>0</v>
      </c>
      <c r="W202" s="9">
        <f t="shared" ref="W202:W265" si="117">U202+V202</f>
        <v>0</v>
      </c>
      <c r="X202" s="9">
        <f t="shared" si="105"/>
        <v>0</v>
      </c>
      <c r="Z202" s="9">
        <f t="shared" si="95"/>
        <v>0</v>
      </c>
      <c r="AA202" s="9">
        <f t="shared" si="99"/>
        <v>0</v>
      </c>
      <c r="AB202" s="9">
        <f t="shared" si="106"/>
        <v>0</v>
      </c>
      <c r="AC202" s="9">
        <f t="shared" si="107"/>
        <v>0</v>
      </c>
      <c r="AD202" s="9">
        <f t="shared" ref="AD202:AD265" si="118">AB202+AC202</f>
        <v>0</v>
      </c>
      <c r="AE202" s="9">
        <f t="shared" si="108"/>
        <v>0</v>
      </c>
      <c r="AG202" s="9">
        <f t="shared" si="96"/>
        <v>0</v>
      </c>
      <c r="AH202" s="9">
        <f t="shared" ref="AH202:AH265" si="119">AG202*($N$5/12)</f>
        <v>0</v>
      </c>
      <c r="AI202" s="9">
        <f t="shared" si="109"/>
        <v>0</v>
      </c>
      <c r="AJ202" s="9">
        <f t="shared" si="110"/>
        <v>0</v>
      </c>
      <c r="AK202" s="9">
        <f t="shared" ref="AK202:AK265" si="120">AI202+AJ202</f>
        <v>0</v>
      </c>
      <c r="AL202" s="9">
        <f t="shared" si="97"/>
        <v>0</v>
      </c>
    </row>
    <row r="203" spans="1:38">
      <c r="A203" s="8">
        <v>195</v>
      </c>
      <c r="B203" s="9">
        <f t="shared" si="98"/>
        <v>1426990.6850860419</v>
      </c>
      <c r="C203" s="10">
        <f t="shared" si="111"/>
        <v>0.3</v>
      </c>
      <c r="D203" s="11">
        <f t="shared" si="100"/>
        <v>2.9285530376777613E-2</v>
      </c>
      <c r="E203" s="9">
        <f t="shared" ref="E203:E266" si="121">IF(H202&gt;0,ABS(PMT($B$3/12,$A$368-A202,B203,0,0)),ABS(PMT($B$3/12,$A$368,$B$9,0,0)))</f>
        <v>13837.841686006077</v>
      </c>
      <c r="F203" s="9">
        <f t="shared" ref="F203:F266" si="122">B203*($B$3/12)</f>
        <v>8918.691781787762</v>
      </c>
      <c r="G203" s="9">
        <f t="shared" ref="G203:G266" si="123">E203-F203</f>
        <v>4919.149904218315</v>
      </c>
      <c r="H203" s="9">
        <f t="shared" si="112"/>
        <v>41646.119141518073</v>
      </c>
      <c r="I203" s="9">
        <f t="shared" si="102"/>
        <v>46565.269045736386</v>
      </c>
      <c r="J203" s="9">
        <f t="shared" si="113"/>
        <v>55483.960827524148</v>
      </c>
      <c r="L203" s="9">
        <f t="shared" si="101"/>
        <v>0</v>
      </c>
      <c r="M203" s="9">
        <f t="shared" ref="M203:M266" si="124">L203*($N$2/12)</f>
        <v>0</v>
      </c>
      <c r="N203" s="9">
        <f t="shared" si="114"/>
        <v>0</v>
      </c>
      <c r="O203" s="9">
        <f t="shared" ref="O203:O266" si="125">IF(L203&gt;0,H203,0)</f>
        <v>0</v>
      </c>
      <c r="P203" s="9">
        <f t="shared" si="115"/>
        <v>0</v>
      </c>
      <c r="Q203" s="9">
        <f t="shared" si="116"/>
        <v>0</v>
      </c>
      <c r="S203" s="9">
        <f t="shared" ref="S203:S266" si="126">IF(S202-W202&gt;0,S202-W202,0)</f>
        <v>0</v>
      </c>
      <c r="T203" s="9">
        <f t="shared" ref="T203:T266" si="127">S203*($N$3/12)</f>
        <v>0</v>
      </c>
      <c r="U203" s="9">
        <f t="shared" si="103"/>
        <v>0</v>
      </c>
      <c r="V203" s="9">
        <f t="shared" si="104"/>
        <v>0</v>
      </c>
      <c r="W203" s="9">
        <f t="shared" si="117"/>
        <v>0</v>
      </c>
      <c r="X203" s="9">
        <f t="shared" si="105"/>
        <v>0</v>
      </c>
      <c r="Z203" s="9">
        <f t="shared" ref="Z203:Z266" si="128">IF(Z202-AD202&gt;0,Z202-AD202,0)</f>
        <v>0</v>
      </c>
      <c r="AA203" s="9">
        <f t="shared" si="99"/>
        <v>0</v>
      </c>
      <c r="AB203" s="9">
        <f t="shared" si="106"/>
        <v>0</v>
      </c>
      <c r="AC203" s="9">
        <f t="shared" si="107"/>
        <v>0</v>
      </c>
      <c r="AD203" s="9">
        <f t="shared" si="118"/>
        <v>0</v>
      </c>
      <c r="AE203" s="9">
        <f t="shared" si="108"/>
        <v>0</v>
      </c>
      <c r="AG203" s="9">
        <f t="shared" ref="AG203:AG266" si="129">IF(AG202-AK202&gt;0,AG202-AK202,0)</f>
        <v>0</v>
      </c>
      <c r="AH203" s="9">
        <f t="shared" si="119"/>
        <v>0</v>
      </c>
      <c r="AI203" s="9">
        <f t="shared" si="109"/>
        <v>0</v>
      </c>
      <c r="AJ203" s="9">
        <f t="shared" si="110"/>
        <v>0</v>
      </c>
      <c r="AK203" s="9">
        <f t="shared" si="120"/>
        <v>0</v>
      </c>
      <c r="AL203" s="9">
        <f t="shared" ref="AL203:AL266" si="130">IF(AH203+AI203+AJ203&lt;AG203,AH203+AI203+AJ203,AG203)</f>
        <v>0</v>
      </c>
    </row>
    <row r="204" spans="1:38">
      <c r="A204" s="8">
        <v>196</v>
      </c>
      <c r="B204" s="9">
        <f t="shared" ref="B204:B267" si="131">IF(B203-I203&gt;0,B203-I203,0)</f>
        <v>1380425.4160403055</v>
      </c>
      <c r="C204" s="10">
        <f t="shared" si="111"/>
        <v>0.3</v>
      </c>
      <c r="D204" s="11">
        <f t="shared" si="100"/>
        <v>2.9285530376777613E-2</v>
      </c>
      <c r="E204" s="9">
        <f t="shared" si="121"/>
        <v>13432.593152961508</v>
      </c>
      <c r="F204" s="9">
        <f t="shared" si="122"/>
        <v>8627.658850251908</v>
      </c>
      <c r="G204" s="9">
        <f t="shared" si="123"/>
        <v>4804.9343027096002</v>
      </c>
      <c r="H204" s="9">
        <f t="shared" si="112"/>
        <v>40285.775404843822</v>
      </c>
      <c r="I204" s="9">
        <f t="shared" si="102"/>
        <v>45090.709707553426</v>
      </c>
      <c r="J204" s="9">
        <f t="shared" si="113"/>
        <v>53718.368557805326</v>
      </c>
      <c r="L204" s="9">
        <f t="shared" si="101"/>
        <v>0</v>
      </c>
      <c r="M204" s="9">
        <f t="shared" si="124"/>
        <v>0</v>
      </c>
      <c r="N204" s="9">
        <f t="shared" si="114"/>
        <v>0</v>
      </c>
      <c r="O204" s="9">
        <f t="shared" si="125"/>
        <v>0</v>
      </c>
      <c r="P204" s="9">
        <f t="shared" si="115"/>
        <v>0</v>
      </c>
      <c r="Q204" s="9">
        <f t="shared" si="116"/>
        <v>0</v>
      </c>
      <c r="S204" s="9">
        <f t="shared" si="126"/>
        <v>0</v>
      </c>
      <c r="T204" s="9">
        <f t="shared" si="127"/>
        <v>0</v>
      </c>
      <c r="U204" s="9">
        <f t="shared" si="103"/>
        <v>0</v>
      </c>
      <c r="V204" s="9">
        <f t="shared" si="104"/>
        <v>0</v>
      </c>
      <c r="W204" s="9">
        <f t="shared" si="117"/>
        <v>0</v>
      </c>
      <c r="X204" s="9">
        <f t="shared" si="105"/>
        <v>0</v>
      </c>
      <c r="Z204" s="9">
        <f t="shared" si="128"/>
        <v>0</v>
      </c>
      <c r="AA204" s="9">
        <f t="shared" si="99"/>
        <v>0</v>
      </c>
      <c r="AB204" s="9">
        <f t="shared" si="106"/>
        <v>0</v>
      </c>
      <c r="AC204" s="9">
        <f t="shared" si="107"/>
        <v>0</v>
      </c>
      <c r="AD204" s="9">
        <f t="shared" si="118"/>
        <v>0</v>
      </c>
      <c r="AE204" s="9">
        <f t="shared" si="108"/>
        <v>0</v>
      </c>
      <c r="AG204" s="9">
        <f t="shared" si="129"/>
        <v>0</v>
      </c>
      <c r="AH204" s="9">
        <f t="shared" si="119"/>
        <v>0</v>
      </c>
      <c r="AI204" s="9">
        <f t="shared" si="109"/>
        <v>0</v>
      </c>
      <c r="AJ204" s="9">
        <f t="shared" si="110"/>
        <v>0</v>
      </c>
      <c r="AK204" s="9">
        <f t="shared" si="120"/>
        <v>0</v>
      </c>
      <c r="AL204" s="9">
        <f t="shared" si="130"/>
        <v>0</v>
      </c>
    </row>
    <row r="205" spans="1:38">
      <c r="A205" s="8">
        <v>197</v>
      </c>
      <c r="B205" s="9">
        <f t="shared" si="131"/>
        <v>1335334.706332752</v>
      </c>
      <c r="C205" s="10">
        <f t="shared" si="111"/>
        <v>0.3</v>
      </c>
      <c r="D205" s="11">
        <f t="shared" si="100"/>
        <v>2.9285530376777613E-2</v>
      </c>
      <c r="E205" s="9">
        <f t="shared" si="121"/>
        <v>13039.212538141557</v>
      </c>
      <c r="F205" s="9">
        <f t="shared" si="122"/>
        <v>8345.8419145796997</v>
      </c>
      <c r="G205" s="9">
        <f t="shared" si="123"/>
        <v>4693.3706235618574</v>
      </c>
      <c r="H205" s="9">
        <f t="shared" si="112"/>
        <v>38968.537257507429</v>
      </c>
      <c r="I205" s="9">
        <f t="shared" si="102"/>
        <v>43661.907881069288</v>
      </c>
      <c r="J205" s="9">
        <f t="shared" si="113"/>
        <v>52007.749795648982</v>
      </c>
      <c r="L205" s="9">
        <f t="shared" si="101"/>
        <v>0</v>
      </c>
      <c r="M205" s="9">
        <f t="shared" si="124"/>
        <v>0</v>
      </c>
      <c r="N205" s="9">
        <f t="shared" si="114"/>
        <v>0</v>
      </c>
      <c r="O205" s="9">
        <f t="shared" si="125"/>
        <v>0</v>
      </c>
      <c r="P205" s="9">
        <f t="shared" si="115"/>
        <v>0</v>
      </c>
      <c r="Q205" s="9">
        <f t="shared" si="116"/>
        <v>0</v>
      </c>
      <c r="S205" s="9">
        <f t="shared" si="126"/>
        <v>0</v>
      </c>
      <c r="T205" s="9">
        <f t="shared" si="127"/>
        <v>0</v>
      </c>
      <c r="U205" s="9">
        <f t="shared" si="103"/>
        <v>0</v>
      </c>
      <c r="V205" s="9">
        <f t="shared" si="104"/>
        <v>0</v>
      </c>
      <c r="W205" s="9">
        <f t="shared" si="117"/>
        <v>0</v>
      </c>
      <c r="X205" s="9">
        <f t="shared" si="105"/>
        <v>0</v>
      </c>
      <c r="Z205" s="9">
        <f t="shared" si="128"/>
        <v>0</v>
      </c>
      <c r="AA205" s="9">
        <f t="shared" si="99"/>
        <v>0</v>
      </c>
      <c r="AB205" s="9">
        <f t="shared" si="106"/>
        <v>0</v>
      </c>
      <c r="AC205" s="9">
        <f t="shared" si="107"/>
        <v>0</v>
      </c>
      <c r="AD205" s="9">
        <f t="shared" si="118"/>
        <v>0</v>
      </c>
      <c r="AE205" s="9">
        <f t="shared" si="108"/>
        <v>0</v>
      </c>
      <c r="AG205" s="9">
        <f t="shared" si="129"/>
        <v>0</v>
      </c>
      <c r="AH205" s="9">
        <f t="shared" si="119"/>
        <v>0</v>
      </c>
      <c r="AI205" s="9">
        <f t="shared" si="109"/>
        <v>0</v>
      </c>
      <c r="AJ205" s="9">
        <f t="shared" si="110"/>
        <v>0</v>
      </c>
      <c r="AK205" s="9">
        <f t="shared" si="120"/>
        <v>0</v>
      </c>
      <c r="AL205" s="9">
        <f t="shared" si="130"/>
        <v>0</v>
      </c>
    </row>
    <row r="206" spans="1:38">
      <c r="A206" s="8">
        <v>198</v>
      </c>
      <c r="B206" s="9">
        <f t="shared" si="131"/>
        <v>1291672.7984516828</v>
      </c>
      <c r="C206" s="10">
        <f t="shared" si="111"/>
        <v>0.3</v>
      </c>
      <c r="D206" s="11">
        <f t="shared" si="100"/>
        <v>2.9285530376777613E-2</v>
      </c>
      <c r="E206" s="9">
        <f t="shared" si="121"/>
        <v>12657.352283266555</v>
      </c>
      <c r="F206" s="9">
        <f t="shared" si="122"/>
        <v>8072.9549903230163</v>
      </c>
      <c r="G206" s="9">
        <f t="shared" si="123"/>
        <v>4584.3972929435386</v>
      </c>
      <c r="H206" s="9">
        <f t="shared" si="112"/>
        <v>37693.066469732388</v>
      </c>
      <c r="I206" s="9">
        <f t="shared" si="102"/>
        <v>42277.463762675929</v>
      </c>
      <c r="J206" s="9">
        <f t="shared" si="113"/>
        <v>50350.418752998943</v>
      </c>
      <c r="L206" s="9">
        <f t="shared" si="101"/>
        <v>0</v>
      </c>
      <c r="M206" s="9">
        <f t="shared" si="124"/>
        <v>0</v>
      </c>
      <c r="N206" s="9">
        <f t="shared" si="114"/>
        <v>0</v>
      </c>
      <c r="O206" s="9">
        <f t="shared" si="125"/>
        <v>0</v>
      </c>
      <c r="P206" s="9">
        <f t="shared" si="115"/>
        <v>0</v>
      </c>
      <c r="Q206" s="9">
        <f t="shared" si="116"/>
        <v>0</v>
      </c>
      <c r="S206" s="9">
        <f t="shared" si="126"/>
        <v>0</v>
      </c>
      <c r="T206" s="9">
        <f t="shared" si="127"/>
        <v>0</v>
      </c>
      <c r="U206" s="9">
        <f t="shared" si="103"/>
        <v>0</v>
      </c>
      <c r="V206" s="9">
        <f t="shared" si="104"/>
        <v>0</v>
      </c>
      <c r="W206" s="9">
        <f t="shared" si="117"/>
        <v>0</v>
      </c>
      <c r="X206" s="9">
        <f t="shared" si="105"/>
        <v>0</v>
      </c>
      <c r="Z206" s="9">
        <f t="shared" si="128"/>
        <v>0</v>
      </c>
      <c r="AA206" s="9">
        <f t="shared" si="99"/>
        <v>0</v>
      </c>
      <c r="AB206" s="9">
        <f t="shared" si="106"/>
        <v>0</v>
      </c>
      <c r="AC206" s="9">
        <f t="shared" si="107"/>
        <v>0</v>
      </c>
      <c r="AD206" s="9">
        <f t="shared" si="118"/>
        <v>0</v>
      </c>
      <c r="AE206" s="9">
        <f t="shared" si="108"/>
        <v>0</v>
      </c>
      <c r="AG206" s="9">
        <f t="shared" si="129"/>
        <v>0</v>
      </c>
      <c r="AH206" s="9">
        <f t="shared" si="119"/>
        <v>0</v>
      </c>
      <c r="AI206" s="9">
        <f t="shared" si="109"/>
        <v>0</v>
      </c>
      <c r="AJ206" s="9">
        <f t="shared" si="110"/>
        <v>0</v>
      </c>
      <c r="AK206" s="9">
        <f t="shared" si="120"/>
        <v>0</v>
      </c>
      <c r="AL206" s="9">
        <f t="shared" si="130"/>
        <v>0</v>
      </c>
    </row>
    <row r="207" spans="1:38">
      <c r="A207" s="8">
        <v>199</v>
      </c>
      <c r="B207" s="9">
        <f t="shared" si="131"/>
        <v>1249395.3346890069</v>
      </c>
      <c r="C207" s="10">
        <f t="shared" si="111"/>
        <v>0.3</v>
      </c>
      <c r="D207" s="11">
        <f t="shared" si="100"/>
        <v>2.9285530376777613E-2</v>
      </c>
      <c r="E207" s="9">
        <f t="shared" si="121"/>
        <v>12286.675008485377</v>
      </c>
      <c r="F207" s="9">
        <f t="shared" si="122"/>
        <v>7808.7208418062928</v>
      </c>
      <c r="G207" s="9">
        <f t="shared" si="123"/>
        <v>4477.9541666790847</v>
      </c>
      <c r="H207" s="9">
        <f t="shared" si="112"/>
        <v>36458.065763865045</v>
      </c>
      <c r="I207" s="9">
        <f t="shared" si="102"/>
        <v>40936.019930544127</v>
      </c>
      <c r="J207" s="9">
        <f t="shared" si="113"/>
        <v>48744.740772350422</v>
      </c>
      <c r="L207" s="9">
        <f t="shared" si="101"/>
        <v>0</v>
      </c>
      <c r="M207" s="9">
        <f t="shared" si="124"/>
        <v>0</v>
      </c>
      <c r="N207" s="9">
        <f t="shared" si="114"/>
        <v>0</v>
      </c>
      <c r="O207" s="9">
        <f t="shared" si="125"/>
        <v>0</v>
      </c>
      <c r="P207" s="9">
        <f t="shared" si="115"/>
        <v>0</v>
      </c>
      <c r="Q207" s="9">
        <f t="shared" si="116"/>
        <v>0</v>
      </c>
      <c r="S207" s="9">
        <f t="shared" si="126"/>
        <v>0</v>
      </c>
      <c r="T207" s="9">
        <f t="shared" si="127"/>
        <v>0</v>
      </c>
      <c r="U207" s="9">
        <f t="shared" si="103"/>
        <v>0</v>
      </c>
      <c r="V207" s="9">
        <f t="shared" si="104"/>
        <v>0</v>
      </c>
      <c r="W207" s="9">
        <f t="shared" si="117"/>
        <v>0</v>
      </c>
      <c r="X207" s="9">
        <f t="shared" si="105"/>
        <v>0</v>
      </c>
      <c r="Z207" s="9">
        <f t="shared" si="128"/>
        <v>0</v>
      </c>
      <c r="AA207" s="9">
        <f t="shared" si="99"/>
        <v>0</v>
      </c>
      <c r="AB207" s="9">
        <f t="shared" si="106"/>
        <v>0</v>
      </c>
      <c r="AC207" s="9">
        <f t="shared" si="107"/>
        <v>0</v>
      </c>
      <c r="AD207" s="9">
        <f t="shared" si="118"/>
        <v>0</v>
      </c>
      <c r="AE207" s="9">
        <f t="shared" si="108"/>
        <v>0</v>
      </c>
      <c r="AG207" s="9">
        <f t="shared" si="129"/>
        <v>0</v>
      </c>
      <c r="AH207" s="9">
        <f t="shared" si="119"/>
        <v>0</v>
      </c>
      <c r="AI207" s="9">
        <f t="shared" si="109"/>
        <v>0</v>
      </c>
      <c r="AJ207" s="9">
        <f t="shared" si="110"/>
        <v>0</v>
      </c>
      <c r="AK207" s="9">
        <f t="shared" si="120"/>
        <v>0</v>
      </c>
      <c r="AL207" s="9">
        <f t="shared" si="130"/>
        <v>0</v>
      </c>
    </row>
    <row r="208" spans="1:38">
      <c r="A208" s="8">
        <v>200</v>
      </c>
      <c r="B208" s="9">
        <f t="shared" si="131"/>
        <v>1208459.3147584628</v>
      </c>
      <c r="C208" s="10">
        <f t="shared" si="111"/>
        <v>0.3</v>
      </c>
      <c r="D208" s="11">
        <f t="shared" si="100"/>
        <v>2.9285530376777613E-2</v>
      </c>
      <c r="E208" s="9">
        <f t="shared" si="121"/>
        <v>11926.853214294784</v>
      </c>
      <c r="F208" s="9">
        <f t="shared" si="122"/>
        <v>7552.870717240392</v>
      </c>
      <c r="G208" s="9">
        <f t="shared" si="123"/>
        <v>4373.9824970543923</v>
      </c>
      <c r="H208" s="9">
        <f t="shared" si="112"/>
        <v>35262.277574173844</v>
      </c>
      <c r="I208" s="9">
        <f t="shared" si="102"/>
        <v>39636.260071228236</v>
      </c>
      <c r="J208" s="9">
        <f t="shared" si="113"/>
        <v>47189.130788468625</v>
      </c>
      <c r="L208" s="9">
        <f t="shared" si="101"/>
        <v>0</v>
      </c>
      <c r="M208" s="9">
        <f t="shared" si="124"/>
        <v>0</v>
      </c>
      <c r="N208" s="9">
        <f t="shared" si="114"/>
        <v>0</v>
      </c>
      <c r="O208" s="9">
        <f t="shared" si="125"/>
        <v>0</v>
      </c>
      <c r="P208" s="9">
        <f t="shared" si="115"/>
        <v>0</v>
      </c>
      <c r="Q208" s="9">
        <f t="shared" si="116"/>
        <v>0</v>
      </c>
      <c r="S208" s="9">
        <f t="shared" si="126"/>
        <v>0</v>
      </c>
      <c r="T208" s="9">
        <f t="shared" si="127"/>
        <v>0</v>
      </c>
      <c r="U208" s="9">
        <f t="shared" si="103"/>
        <v>0</v>
      </c>
      <c r="V208" s="9">
        <f t="shared" si="104"/>
        <v>0</v>
      </c>
      <c r="W208" s="9">
        <f t="shared" si="117"/>
        <v>0</v>
      </c>
      <c r="X208" s="9">
        <f t="shared" si="105"/>
        <v>0</v>
      </c>
      <c r="Z208" s="9">
        <f t="shared" si="128"/>
        <v>0</v>
      </c>
      <c r="AA208" s="9">
        <f t="shared" si="99"/>
        <v>0</v>
      </c>
      <c r="AB208" s="9">
        <f t="shared" si="106"/>
        <v>0</v>
      </c>
      <c r="AC208" s="9">
        <f t="shared" si="107"/>
        <v>0</v>
      </c>
      <c r="AD208" s="9">
        <f t="shared" si="118"/>
        <v>0</v>
      </c>
      <c r="AE208" s="9">
        <f t="shared" si="108"/>
        <v>0</v>
      </c>
      <c r="AG208" s="9">
        <f t="shared" si="129"/>
        <v>0</v>
      </c>
      <c r="AH208" s="9">
        <f t="shared" si="119"/>
        <v>0</v>
      </c>
      <c r="AI208" s="9">
        <f t="shared" si="109"/>
        <v>0</v>
      </c>
      <c r="AJ208" s="9">
        <f t="shared" si="110"/>
        <v>0</v>
      </c>
      <c r="AK208" s="9">
        <f t="shared" si="120"/>
        <v>0</v>
      </c>
      <c r="AL208" s="9">
        <f t="shared" si="130"/>
        <v>0</v>
      </c>
    </row>
    <row r="209" spans="1:38">
      <c r="A209" s="8">
        <v>201</v>
      </c>
      <c r="B209" s="9">
        <f t="shared" si="131"/>
        <v>1168823.0546872346</v>
      </c>
      <c r="C209" s="10">
        <f t="shared" si="111"/>
        <v>0.3</v>
      </c>
      <c r="D209" s="11">
        <f t="shared" si="100"/>
        <v>2.9285530376777613E-2</v>
      </c>
      <c r="E209" s="9">
        <f t="shared" si="121"/>
        <v>11577.568992188188</v>
      </c>
      <c r="F209" s="9">
        <f t="shared" si="122"/>
        <v>7305.1440917952159</v>
      </c>
      <c r="G209" s="9">
        <f t="shared" si="123"/>
        <v>4272.4249003929717</v>
      </c>
      <c r="H209" s="9">
        <f t="shared" si="112"/>
        <v>34104.482843918049</v>
      </c>
      <c r="I209" s="9">
        <f t="shared" si="102"/>
        <v>38376.907744311022</v>
      </c>
      <c r="J209" s="9">
        <f t="shared" si="113"/>
        <v>45682.051836106235</v>
      </c>
      <c r="L209" s="9">
        <f t="shared" si="101"/>
        <v>0</v>
      </c>
      <c r="M209" s="9">
        <f t="shared" si="124"/>
        <v>0</v>
      </c>
      <c r="N209" s="9">
        <f t="shared" si="114"/>
        <v>0</v>
      </c>
      <c r="O209" s="9">
        <f t="shared" si="125"/>
        <v>0</v>
      </c>
      <c r="P209" s="9">
        <f t="shared" si="115"/>
        <v>0</v>
      </c>
      <c r="Q209" s="9">
        <f t="shared" si="116"/>
        <v>0</v>
      </c>
      <c r="S209" s="9">
        <f t="shared" si="126"/>
        <v>0</v>
      </c>
      <c r="T209" s="9">
        <f t="shared" si="127"/>
        <v>0</v>
      </c>
      <c r="U209" s="9">
        <f t="shared" si="103"/>
        <v>0</v>
      </c>
      <c r="V209" s="9">
        <f t="shared" si="104"/>
        <v>0</v>
      </c>
      <c r="W209" s="9">
        <f t="shared" si="117"/>
        <v>0</v>
      </c>
      <c r="X209" s="9">
        <f t="shared" si="105"/>
        <v>0</v>
      </c>
      <c r="Z209" s="9">
        <f t="shared" si="128"/>
        <v>0</v>
      </c>
      <c r="AA209" s="9">
        <f t="shared" si="99"/>
        <v>0</v>
      </c>
      <c r="AB209" s="9">
        <f t="shared" si="106"/>
        <v>0</v>
      </c>
      <c r="AC209" s="9">
        <f t="shared" si="107"/>
        <v>0</v>
      </c>
      <c r="AD209" s="9">
        <f t="shared" si="118"/>
        <v>0</v>
      </c>
      <c r="AE209" s="9">
        <f t="shared" si="108"/>
        <v>0</v>
      </c>
      <c r="AG209" s="9">
        <f t="shared" si="129"/>
        <v>0</v>
      </c>
      <c r="AH209" s="9">
        <f t="shared" si="119"/>
        <v>0</v>
      </c>
      <c r="AI209" s="9">
        <f t="shared" si="109"/>
        <v>0</v>
      </c>
      <c r="AJ209" s="9">
        <f t="shared" si="110"/>
        <v>0</v>
      </c>
      <c r="AK209" s="9">
        <f t="shared" si="120"/>
        <v>0</v>
      </c>
      <c r="AL209" s="9">
        <f t="shared" si="130"/>
        <v>0</v>
      </c>
    </row>
    <row r="210" spans="1:38">
      <c r="A210" s="8">
        <v>202</v>
      </c>
      <c r="B210" s="9">
        <f t="shared" si="131"/>
        <v>1130446.1469429235</v>
      </c>
      <c r="C210" s="10">
        <f t="shared" si="111"/>
        <v>0.3</v>
      </c>
      <c r="D210" s="11">
        <f t="shared" si="100"/>
        <v>2.9285530376777613E-2</v>
      </c>
      <c r="E210" s="9">
        <f t="shared" si="121"/>
        <v>11238.513743778225</v>
      </c>
      <c r="F210" s="9">
        <f t="shared" si="122"/>
        <v>7065.288418393272</v>
      </c>
      <c r="G210" s="9">
        <f t="shared" si="123"/>
        <v>4173.2253253849531</v>
      </c>
      <c r="H210" s="9">
        <f t="shared" si="112"/>
        <v>32983.499858572497</v>
      </c>
      <c r="I210" s="9">
        <f t="shared" si="102"/>
        <v>37156.725183957453</v>
      </c>
      <c r="J210" s="9">
        <f t="shared" si="113"/>
        <v>44222.013602350722</v>
      </c>
      <c r="L210" s="9">
        <f t="shared" si="101"/>
        <v>0</v>
      </c>
      <c r="M210" s="9">
        <f t="shared" si="124"/>
        <v>0</v>
      </c>
      <c r="N210" s="9">
        <f t="shared" si="114"/>
        <v>0</v>
      </c>
      <c r="O210" s="9">
        <f t="shared" si="125"/>
        <v>0</v>
      </c>
      <c r="P210" s="9">
        <f t="shared" si="115"/>
        <v>0</v>
      </c>
      <c r="Q210" s="9">
        <f t="shared" si="116"/>
        <v>0</v>
      </c>
      <c r="S210" s="9">
        <f t="shared" si="126"/>
        <v>0</v>
      </c>
      <c r="T210" s="9">
        <f t="shared" si="127"/>
        <v>0</v>
      </c>
      <c r="U210" s="9">
        <f t="shared" si="103"/>
        <v>0</v>
      </c>
      <c r="V210" s="9">
        <f t="shared" si="104"/>
        <v>0</v>
      </c>
      <c r="W210" s="9">
        <f t="shared" si="117"/>
        <v>0</v>
      </c>
      <c r="X210" s="9">
        <f t="shared" si="105"/>
        <v>0</v>
      </c>
      <c r="Z210" s="9">
        <f t="shared" si="128"/>
        <v>0</v>
      </c>
      <c r="AA210" s="9">
        <f t="shared" si="99"/>
        <v>0</v>
      </c>
      <c r="AB210" s="9">
        <f t="shared" si="106"/>
        <v>0</v>
      </c>
      <c r="AC210" s="9">
        <f t="shared" si="107"/>
        <v>0</v>
      </c>
      <c r="AD210" s="9">
        <f t="shared" si="118"/>
        <v>0</v>
      </c>
      <c r="AE210" s="9">
        <f t="shared" si="108"/>
        <v>0</v>
      </c>
      <c r="AG210" s="9">
        <f t="shared" si="129"/>
        <v>0</v>
      </c>
      <c r="AH210" s="9">
        <f t="shared" si="119"/>
        <v>0</v>
      </c>
      <c r="AI210" s="9">
        <f t="shared" si="109"/>
        <v>0</v>
      </c>
      <c r="AJ210" s="9">
        <f t="shared" si="110"/>
        <v>0</v>
      </c>
      <c r="AK210" s="9">
        <f t="shared" si="120"/>
        <v>0</v>
      </c>
      <c r="AL210" s="9">
        <f t="shared" si="130"/>
        <v>0</v>
      </c>
    </row>
    <row r="211" spans="1:38">
      <c r="A211" s="8">
        <v>203</v>
      </c>
      <c r="B211" s="9">
        <f t="shared" si="131"/>
        <v>1093289.4217589661</v>
      </c>
      <c r="C211" s="10">
        <f t="shared" si="111"/>
        <v>0.3</v>
      </c>
      <c r="D211" s="11">
        <f t="shared" si="100"/>
        <v>2.9285530376777613E-2</v>
      </c>
      <c r="E211" s="9">
        <f t="shared" si="121"/>
        <v>10909.387908144974</v>
      </c>
      <c r="F211" s="9">
        <f t="shared" si="122"/>
        <v>6833.0588859935369</v>
      </c>
      <c r="G211" s="9">
        <f t="shared" si="123"/>
        <v>4076.3290221514371</v>
      </c>
      <c r="H211" s="9">
        <f t="shared" si="112"/>
        <v>31898.183114127878</v>
      </c>
      <c r="I211" s="9">
        <f t="shared" si="102"/>
        <v>35974.512136279314</v>
      </c>
      <c r="J211" s="9">
        <f t="shared" si="113"/>
        <v>42807.571022272852</v>
      </c>
      <c r="L211" s="9">
        <f t="shared" si="101"/>
        <v>0</v>
      </c>
      <c r="M211" s="9">
        <f t="shared" si="124"/>
        <v>0</v>
      </c>
      <c r="N211" s="9">
        <f t="shared" si="114"/>
        <v>0</v>
      </c>
      <c r="O211" s="9">
        <f t="shared" si="125"/>
        <v>0</v>
      </c>
      <c r="P211" s="9">
        <f t="shared" si="115"/>
        <v>0</v>
      </c>
      <c r="Q211" s="9">
        <f t="shared" si="116"/>
        <v>0</v>
      </c>
      <c r="S211" s="9">
        <f t="shared" si="126"/>
        <v>0</v>
      </c>
      <c r="T211" s="9">
        <f t="shared" si="127"/>
        <v>0</v>
      </c>
      <c r="U211" s="9">
        <f t="shared" si="103"/>
        <v>0</v>
      </c>
      <c r="V211" s="9">
        <f t="shared" si="104"/>
        <v>0</v>
      </c>
      <c r="W211" s="9">
        <f t="shared" si="117"/>
        <v>0</v>
      </c>
      <c r="X211" s="9">
        <f t="shared" si="105"/>
        <v>0</v>
      </c>
      <c r="Z211" s="9">
        <f t="shared" si="128"/>
        <v>0</v>
      </c>
      <c r="AA211" s="9">
        <f t="shared" si="99"/>
        <v>0</v>
      </c>
      <c r="AB211" s="9">
        <f t="shared" si="106"/>
        <v>0</v>
      </c>
      <c r="AC211" s="9">
        <f t="shared" si="107"/>
        <v>0</v>
      </c>
      <c r="AD211" s="9">
        <f t="shared" si="118"/>
        <v>0</v>
      </c>
      <c r="AE211" s="9">
        <f t="shared" si="108"/>
        <v>0</v>
      </c>
      <c r="AG211" s="9">
        <f t="shared" si="129"/>
        <v>0</v>
      </c>
      <c r="AH211" s="9">
        <f t="shared" si="119"/>
        <v>0</v>
      </c>
      <c r="AI211" s="9">
        <f t="shared" si="109"/>
        <v>0</v>
      </c>
      <c r="AJ211" s="9">
        <f t="shared" si="110"/>
        <v>0</v>
      </c>
      <c r="AK211" s="9">
        <f t="shared" si="120"/>
        <v>0</v>
      </c>
      <c r="AL211" s="9">
        <f t="shared" si="130"/>
        <v>0</v>
      </c>
    </row>
    <row r="212" spans="1:38">
      <c r="A212" s="8">
        <v>204</v>
      </c>
      <c r="B212" s="9">
        <f t="shared" si="131"/>
        <v>1057314.9096226867</v>
      </c>
      <c r="C212" s="10">
        <f t="shared" si="111"/>
        <v>0.3</v>
      </c>
      <c r="D212" s="11">
        <f t="shared" si="100"/>
        <v>2.9285530376777613E-2</v>
      </c>
      <c r="E212" s="9">
        <f t="shared" si="121"/>
        <v>10589.900697168943</v>
      </c>
      <c r="F212" s="9">
        <f t="shared" si="122"/>
        <v>6608.2181851417909</v>
      </c>
      <c r="G212" s="9">
        <f t="shared" si="123"/>
        <v>3981.6825120271524</v>
      </c>
      <c r="H212" s="9">
        <f t="shared" si="112"/>
        <v>30847.422219418411</v>
      </c>
      <c r="I212" s="9">
        <f t="shared" si="102"/>
        <v>34829.104731445565</v>
      </c>
      <c r="J212" s="9">
        <f t="shared" si="113"/>
        <v>41437.322916587356</v>
      </c>
      <c r="L212" s="9">
        <f t="shared" si="101"/>
        <v>0</v>
      </c>
      <c r="M212" s="9">
        <f t="shared" si="124"/>
        <v>0</v>
      </c>
      <c r="N212" s="9">
        <f t="shared" si="114"/>
        <v>0</v>
      </c>
      <c r="O212" s="9">
        <f t="shared" si="125"/>
        <v>0</v>
      </c>
      <c r="P212" s="9">
        <f t="shared" si="115"/>
        <v>0</v>
      </c>
      <c r="Q212" s="9">
        <f t="shared" si="116"/>
        <v>0</v>
      </c>
      <c r="S212" s="9">
        <f t="shared" si="126"/>
        <v>0</v>
      </c>
      <c r="T212" s="9">
        <f t="shared" si="127"/>
        <v>0</v>
      </c>
      <c r="U212" s="9">
        <f t="shared" si="103"/>
        <v>0</v>
      </c>
      <c r="V212" s="9">
        <f t="shared" si="104"/>
        <v>0</v>
      </c>
      <c r="W212" s="9">
        <f t="shared" si="117"/>
        <v>0</v>
      </c>
      <c r="X212" s="9">
        <f t="shared" si="105"/>
        <v>0</v>
      </c>
      <c r="Z212" s="9">
        <f t="shared" si="128"/>
        <v>0</v>
      </c>
      <c r="AA212" s="9">
        <f t="shared" si="99"/>
        <v>0</v>
      </c>
      <c r="AB212" s="9">
        <f t="shared" si="106"/>
        <v>0</v>
      </c>
      <c r="AC212" s="9">
        <f t="shared" si="107"/>
        <v>0</v>
      </c>
      <c r="AD212" s="9">
        <f t="shared" si="118"/>
        <v>0</v>
      </c>
      <c r="AE212" s="9">
        <f t="shared" si="108"/>
        <v>0</v>
      </c>
      <c r="AG212" s="9">
        <f t="shared" si="129"/>
        <v>0</v>
      </c>
      <c r="AH212" s="9">
        <f t="shared" si="119"/>
        <v>0</v>
      </c>
      <c r="AI212" s="9">
        <f t="shared" si="109"/>
        <v>0</v>
      </c>
      <c r="AJ212" s="9">
        <f t="shared" si="110"/>
        <v>0</v>
      </c>
      <c r="AK212" s="9">
        <f t="shared" si="120"/>
        <v>0</v>
      </c>
      <c r="AL212" s="9">
        <f t="shared" si="130"/>
        <v>0</v>
      </c>
    </row>
    <row r="213" spans="1:38">
      <c r="A213" s="8">
        <v>205</v>
      </c>
      <c r="B213" s="9">
        <f t="shared" si="131"/>
        <v>1022485.8048912411</v>
      </c>
      <c r="C213" s="10">
        <f t="shared" si="111"/>
        <v>0.3</v>
      </c>
      <c r="D213" s="11">
        <f t="shared" si="100"/>
        <v>2.9285530376777613E-2</v>
      </c>
      <c r="E213" s="9">
        <f t="shared" si="121"/>
        <v>10279.769838614944</v>
      </c>
      <c r="F213" s="9">
        <f t="shared" si="122"/>
        <v>6390.5362805702562</v>
      </c>
      <c r="G213" s="9">
        <f t="shared" si="123"/>
        <v>3889.2335580446879</v>
      </c>
      <c r="H213" s="9">
        <f t="shared" si="112"/>
        <v>29830.140831459852</v>
      </c>
      <c r="I213" s="9">
        <f t="shared" si="102"/>
        <v>33719.374389504541</v>
      </c>
      <c r="J213" s="9">
        <f t="shared" si="113"/>
        <v>40109.910670074794</v>
      </c>
      <c r="L213" s="9">
        <f t="shared" si="101"/>
        <v>0</v>
      </c>
      <c r="M213" s="9">
        <f t="shared" si="124"/>
        <v>0</v>
      </c>
      <c r="N213" s="9">
        <f t="shared" si="114"/>
        <v>0</v>
      </c>
      <c r="O213" s="9">
        <f t="shared" si="125"/>
        <v>0</v>
      </c>
      <c r="P213" s="9">
        <f t="shared" si="115"/>
        <v>0</v>
      </c>
      <c r="Q213" s="9">
        <f t="shared" si="116"/>
        <v>0</v>
      </c>
      <c r="S213" s="9">
        <f t="shared" si="126"/>
        <v>0</v>
      </c>
      <c r="T213" s="9">
        <f t="shared" si="127"/>
        <v>0</v>
      </c>
      <c r="U213" s="9">
        <f t="shared" si="103"/>
        <v>0</v>
      </c>
      <c r="V213" s="9">
        <f t="shared" si="104"/>
        <v>0</v>
      </c>
      <c r="W213" s="9">
        <f t="shared" si="117"/>
        <v>0</v>
      </c>
      <c r="X213" s="9">
        <f t="shared" si="105"/>
        <v>0</v>
      </c>
      <c r="Z213" s="9">
        <f t="shared" si="128"/>
        <v>0</v>
      </c>
      <c r="AA213" s="9">
        <f t="shared" si="99"/>
        <v>0</v>
      </c>
      <c r="AB213" s="9">
        <f t="shared" si="106"/>
        <v>0</v>
      </c>
      <c r="AC213" s="9">
        <f t="shared" si="107"/>
        <v>0</v>
      </c>
      <c r="AD213" s="9">
        <f t="shared" si="118"/>
        <v>0</v>
      </c>
      <c r="AE213" s="9">
        <f t="shared" si="108"/>
        <v>0</v>
      </c>
      <c r="AG213" s="9">
        <f t="shared" si="129"/>
        <v>0</v>
      </c>
      <c r="AH213" s="9">
        <f t="shared" si="119"/>
        <v>0</v>
      </c>
      <c r="AI213" s="9">
        <f t="shared" si="109"/>
        <v>0</v>
      </c>
      <c r="AJ213" s="9">
        <f t="shared" si="110"/>
        <v>0</v>
      </c>
      <c r="AK213" s="9">
        <f t="shared" si="120"/>
        <v>0</v>
      </c>
      <c r="AL213" s="9">
        <f t="shared" si="130"/>
        <v>0</v>
      </c>
    </row>
    <row r="214" spans="1:38">
      <c r="A214" s="8">
        <v>206</v>
      </c>
      <c r="B214" s="9">
        <f t="shared" si="131"/>
        <v>988766.43050173658</v>
      </c>
      <c r="C214" s="10">
        <f t="shared" si="111"/>
        <v>0.3</v>
      </c>
      <c r="D214" s="11">
        <f t="shared" si="100"/>
        <v>2.9285530376777613E-2</v>
      </c>
      <c r="E214" s="9">
        <f t="shared" si="121"/>
        <v>9978.721326739902</v>
      </c>
      <c r="F214" s="9">
        <f t="shared" si="122"/>
        <v>6179.7901906358529</v>
      </c>
      <c r="G214" s="9">
        <f t="shared" si="123"/>
        <v>3798.9311361040491</v>
      </c>
      <c r="H214" s="9">
        <f t="shared" si="112"/>
        <v>28845.295622810918</v>
      </c>
      <c r="I214" s="9">
        <f t="shared" si="102"/>
        <v>32644.226758914967</v>
      </c>
      <c r="J214" s="9">
        <f t="shared" si="113"/>
        <v>38824.016949550816</v>
      </c>
      <c r="L214" s="9">
        <f t="shared" si="101"/>
        <v>0</v>
      </c>
      <c r="M214" s="9">
        <f t="shared" si="124"/>
        <v>0</v>
      </c>
      <c r="N214" s="9">
        <f t="shared" si="114"/>
        <v>0</v>
      </c>
      <c r="O214" s="9">
        <f t="shared" si="125"/>
        <v>0</v>
      </c>
      <c r="P214" s="9">
        <f t="shared" si="115"/>
        <v>0</v>
      </c>
      <c r="Q214" s="9">
        <f t="shared" si="116"/>
        <v>0</v>
      </c>
      <c r="S214" s="9">
        <f t="shared" si="126"/>
        <v>0</v>
      </c>
      <c r="T214" s="9">
        <f t="shared" si="127"/>
        <v>0</v>
      </c>
      <c r="U214" s="9">
        <f t="shared" si="103"/>
        <v>0</v>
      </c>
      <c r="V214" s="9">
        <f t="shared" si="104"/>
        <v>0</v>
      </c>
      <c r="W214" s="9">
        <f t="shared" si="117"/>
        <v>0</v>
      </c>
      <c r="X214" s="9">
        <f t="shared" si="105"/>
        <v>0</v>
      </c>
      <c r="Z214" s="9">
        <f t="shared" si="128"/>
        <v>0</v>
      </c>
      <c r="AA214" s="9">
        <f t="shared" si="99"/>
        <v>0</v>
      </c>
      <c r="AB214" s="9">
        <f t="shared" si="106"/>
        <v>0</v>
      </c>
      <c r="AC214" s="9">
        <f t="shared" si="107"/>
        <v>0</v>
      </c>
      <c r="AD214" s="9">
        <f t="shared" si="118"/>
        <v>0</v>
      </c>
      <c r="AE214" s="9">
        <f t="shared" si="108"/>
        <v>0</v>
      </c>
      <c r="AG214" s="9">
        <f t="shared" si="129"/>
        <v>0</v>
      </c>
      <c r="AH214" s="9">
        <f t="shared" si="119"/>
        <v>0</v>
      </c>
      <c r="AI214" s="9">
        <f t="shared" si="109"/>
        <v>0</v>
      </c>
      <c r="AJ214" s="9">
        <f t="shared" si="110"/>
        <v>0</v>
      </c>
      <c r="AK214" s="9">
        <f t="shared" si="120"/>
        <v>0</v>
      </c>
      <c r="AL214" s="9">
        <f t="shared" si="130"/>
        <v>0</v>
      </c>
    </row>
    <row r="215" spans="1:38">
      <c r="A215" s="8">
        <v>207</v>
      </c>
      <c r="B215" s="9">
        <f t="shared" si="131"/>
        <v>956122.20374282158</v>
      </c>
      <c r="C215" s="10">
        <f t="shared" si="111"/>
        <v>0.3</v>
      </c>
      <c r="D215" s="11">
        <f t="shared" si="100"/>
        <v>2.9285530376777613E-2</v>
      </c>
      <c r="E215" s="9">
        <f t="shared" si="121"/>
        <v>9686.4891802042621</v>
      </c>
      <c r="F215" s="9">
        <f t="shared" si="122"/>
        <v>5975.763773392634</v>
      </c>
      <c r="G215" s="9">
        <f t="shared" si="123"/>
        <v>3710.7254068116281</v>
      </c>
      <c r="H215" s="9">
        <f t="shared" si="112"/>
        <v>27891.875280000895</v>
      </c>
      <c r="I215" s="9">
        <f t="shared" si="102"/>
        <v>31602.600686812522</v>
      </c>
      <c r="J215" s="9">
        <f t="shared" si="113"/>
        <v>37578.364460205157</v>
      </c>
      <c r="L215" s="9">
        <f t="shared" si="101"/>
        <v>0</v>
      </c>
      <c r="M215" s="9">
        <f t="shared" si="124"/>
        <v>0</v>
      </c>
      <c r="N215" s="9">
        <f t="shared" si="114"/>
        <v>0</v>
      </c>
      <c r="O215" s="9">
        <f t="shared" si="125"/>
        <v>0</v>
      </c>
      <c r="P215" s="9">
        <f t="shared" si="115"/>
        <v>0</v>
      </c>
      <c r="Q215" s="9">
        <f t="shared" si="116"/>
        <v>0</v>
      </c>
      <c r="S215" s="9">
        <f t="shared" si="126"/>
        <v>0</v>
      </c>
      <c r="T215" s="9">
        <f t="shared" si="127"/>
        <v>0</v>
      </c>
      <c r="U215" s="9">
        <f t="shared" si="103"/>
        <v>0</v>
      </c>
      <c r="V215" s="9">
        <f t="shared" si="104"/>
        <v>0</v>
      </c>
      <c r="W215" s="9">
        <f t="shared" si="117"/>
        <v>0</v>
      </c>
      <c r="X215" s="9">
        <f t="shared" si="105"/>
        <v>0</v>
      </c>
      <c r="Z215" s="9">
        <f t="shared" si="128"/>
        <v>0</v>
      </c>
      <c r="AA215" s="9">
        <f t="shared" si="99"/>
        <v>0</v>
      </c>
      <c r="AB215" s="9">
        <f t="shared" si="106"/>
        <v>0</v>
      </c>
      <c r="AC215" s="9">
        <f t="shared" si="107"/>
        <v>0</v>
      </c>
      <c r="AD215" s="9">
        <f t="shared" si="118"/>
        <v>0</v>
      </c>
      <c r="AE215" s="9">
        <f t="shared" si="108"/>
        <v>0</v>
      </c>
      <c r="AF215" s="1"/>
      <c r="AG215" s="9">
        <f t="shared" si="129"/>
        <v>0</v>
      </c>
      <c r="AH215" s="9">
        <f t="shared" si="119"/>
        <v>0</v>
      </c>
      <c r="AI215" s="9">
        <f t="shared" si="109"/>
        <v>0</v>
      </c>
      <c r="AJ215" s="9">
        <f t="shared" si="110"/>
        <v>0</v>
      </c>
      <c r="AK215" s="9">
        <f t="shared" si="120"/>
        <v>0</v>
      </c>
      <c r="AL215" s="9">
        <f t="shared" si="130"/>
        <v>0</v>
      </c>
    </row>
    <row r="216" spans="1:38">
      <c r="A216" s="8">
        <v>208</v>
      </c>
      <c r="B216" s="9">
        <f t="shared" si="131"/>
        <v>924519.60305600904</v>
      </c>
      <c r="C216" s="10">
        <f t="shared" si="111"/>
        <v>0.3</v>
      </c>
      <c r="D216" s="11">
        <f t="shared" si="100"/>
        <v>2.9285530376777613E-2</v>
      </c>
      <c r="E216" s="9">
        <f t="shared" si="121"/>
        <v>9402.8152070730648</v>
      </c>
      <c r="F216" s="9">
        <f t="shared" si="122"/>
        <v>5778.2475191000558</v>
      </c>
      <c r="G216" s="9">
        <f t="shared" si="123"/>
        <v>3624.567687973009</v>
      </c>
      <c r="H216" s="9">
        <f t="shared" si="112"/>
        <v>26968.899532094314</v>
      </c>
      <c r="I216" s="9">
        <f t="shared" si="102"/>
        <v>30593.467220067323</v>
      </c>
      <c r="J216" s="9">
        <f t="shared" si="113"/>
        <v>36371.714739167379</v>
      </c>
      <c r="L216" s="9">
        <f t="shared" si="101"/>
        <v>0</v>
      </c>
      <c r="M216" s="9">
        <f t="shared" si="124"/>
        <v>0</v>
      </c>
      <c r="N216" s="9">
        <f t="shared" si="114"/>
        <v>0</v>
      </c>
      <c r="O216" s="9">
        <f t="shared" si="125"/>
        <v>0</v>
      </c>
      <c r="P216" s="9">
        <f t="shared" si="115"/>
        <v>0</v>
      </c>
      <c r="Q216" s="9">
        <f t="shared" si="116"/>
        <v>0</v>
      </c>
      <c r="S216" s="9">
        <f t="shared" si="126"/>
        <v>0</v>
      </c>
      <c r="T216" s="9">
        <f t="shared" si="127"/>
        <v>0</v>
      </c>
      <c r="U216" s="9">
        <f t="shared" si="103"/>
        <v>0</v>
      </c>
      <c r="V216" s="9">
        <f t="shared" si="104"/>
        <v>0</v>
      </c>
      <c r="W216" s="9">
        <f t="shared" si="117"/>
        <v>0</v>
      </c>
      <c r="X216" s="9">
        <f t="shared" si="105"/>
        <v>0</v>
      </c>
      <c r="Z216" s="9">
        <f t="shared" si="128"/>
        <v>0</v>
      </c>
      <c r="AA216" s="9">
        <f t="shared" si="99"/>
        <v>0</v>
      </c>
      <c r="AB216" s="9">
        <f t="shared" si="106"/>
        <v>0</v>
      </c>
      <c r="AC216" s="9">
        <f t="shared" si="107"/>
        <v>0</v>
      </c>
      <c r="AD216" s="9">
        <f t="shared" si="118"/>
        <v>0</v>
      </c>
      <c r="AE216" s="9">
        <f t="shared" si="108"/>
        <v>0</v>
      </c>
      <c r="AG216" s="9">
        <f t="shared" si="129"/>
        <v>0</v>
      </c>
      <c r="AH216" s="9">
        <f t="shared" si="119"/>
        <v>0</v>
      </c>
      <c r="AI216" s="9">
        <f t="shared" si="109"/>
        <v>0</v>
      </c>
      <c r="AJ216" s="9">
        <f t="shared" si="110"/>
        <v>0</v>
      </c>
      <c r="AK216" s="9">
        <f t="shared" si="120"/>
        <v>0</v>
      </c>
      <c r="AL216" s="9">
        <f t="shared" si="130"/>
        <v>0</v>
      </c>
    </row>
    <row r="217" spans="1:38">
      <c r="A217" s="8">
        <v>209</v>
      </c>
      <c r="B217" s="9">
        <f t="shared" si="131"/>
        <v>893926.13583594176</v>
      </c>
      <c r="C217" s="10">
        <f t="shared" si="111"/>
        <v>0.3</v>
      </c>
      <c r="D217" s="11">
        <f t="shared" si="100"/>
        <v>2.9285530376777613E-2</v>
      </c>
      <c r="E217" s="9">
        <f t="shared" si="121"/>
        <v>9127.4487766991006</v>
      </c>
      <c r="F217" s="9">
        <f t="shared" si="122"/>
        <v>5587.0383489746355</v>
      </c>
      <c r="G217" s="9">
        <f t="shared" si="123"/>
        <v>3540.4104277244651</v>
      </c>
      <c r="H217" s="9">
        <f t="shared" si="112"/>
        <v>26075.418208491519</v>
      </c>
      <c r="I217" s="9">
        <f t="shared" si="102"/>
        <v>29615.828636215985</v>
      </c>
      <c r="J217" s="9">
        <f t="shared" si="113"/>
        <v>35202.866985190616</v>
      </c>
      <c r="L217" s="9">
        <f t="shared" si="101"/>
        <v>0</v>
      </c>
      <c r="M217" s="9">
        <f t="shared" si="124"/>
        <v>0</v>
      </c>
      <c r="N217" s="9">
        <f t="shared" si="114"/>
        <v>0</v>
      </c>
      <c r="O217" s="9">
        <f t="shared" si="125"/>
        <v>0</v>
      </c>
      <c r="P217" s="9">
        <f t="shared" si="115"/>
        <v>0</v>
      </c>
      <c r="Q217" s="9">
        <f t="shared" si="116"/>
        <v>0</v>
      </c>
      <c r="S217" s="9">
        <f t="shared" si="126"/>
        <v>0</v>
      </c>
      <c r="T217" s="9">
        <f t="shared" si="127"/>
        <v>0</v>
      </c>
      <c r="U217" s="9">
        <f t="shared" si="103"/>
        <v>0</v>
      </c>
      <c r="V217" s="9">
        <f t="shared" si="104"/>
        <v>0</v>
      </c>
      <c r="W217" s="9">
        <f t="shared" si="117"/>
        <v>0</v>
      </c>
      <c r="X217" s="9">
        <f t="shared" si="105"/>
        <v>0</v>
      </c>
      <c r="Z217" s="9">
        <f t="shared" si="128"/>
        <v>0</v>
      </c>
      <c r="AA217" s="9">
        <f t="shared" ref="AA217:AA280" si="132">Z217*($N$4/12)</f>
        <v>0</v>
      </c>
      <c r="AB217" s="9">
        <f t="shared" si="106"/>
        <v>0</v>
      </c>
      <c r="AC217" s="9">
        <f t="shared" si="107"/>
        <v>0</v>
      </c>
      <c r="AD217" s="9">
        <f t="shared" si="118"/>
        <v>0</v>
      </c>
      <c r="AE217" s="9">
        <f t="shared" si="108"/>
        <v>0</v>
      </c>
      <c r="AG217" s="9">
        <f t="shared" si="129"/>
        <v>0</v>
      </c>
      <c r="AH217" s="9">
        <f t="shared" si="119"/>
        <v>0</v>
      </c>
      <c r="AI217" s="9">
        <f t="shared" si="109"/>
        <v>0</v>
      </c>
      <c r="AJ217" s="9">
        <f t="shared" si="110"/>
        <v>0</v>
      </c>
      <c r="AK217" s="9">
        <f t="shared" si="120"/>
        <v>0</v>
      </c>
      <c r="AL217" s="9">
        <f t="shared" si="130"/>
        <v>0</v>
      </c>
    </row>
    <row r="218" spans="1:38">
      <c r="A218" s="8">
        <v>210</v>
      </c>
      <c r="B218" s="9">
        <f t="shared" si="131"/>
        <v>864310.30719972576</v>
      </c>
      <c r="C218" s="10">
        <f t="shared" si="111"/>
        <v>0.3</v>
      </c>
      <c r="D218" s="11">
        <f t="shared" si="100"/>
        <v>2.9285530376777613E-2</v>
      </c>
      <c r="E218" s="9">
        <f t="shared" si="121"/>
        <v>8860.1465982865957</v>
      </c>
      <c r="F218" s="9">
        <f t="shared" si="122"/>
        <v>5401.9394199982853</v>
      </c>
      <c r="G218" s="9">
        <f t="shared" si="123"/>
        <v>3458.2071782883104</v>
      </c>
      <c r="H218" s="9">
        <f t="shared" si="112"/>
        <v>25210.510325090607</v>
      </c>
      <c r="I218" s="9">
        <f t="shared" si="102"/>
        <v>28668.717503378917</v>
      </c>
      <c r="J218" s="9">
        <f t="shared" si="113"/>
        <v>34070.656923377202</v>
      </c>
      <c r="L218" s="9">
        <f t="shared" si="101"/>
        <v>0</v>
      </c>
      <c r="M218" s="9">
        <f t="shared" si="124"/>
        <v>0</v>
      </c>
      <c r="N218" s="9">
        <f t="shared" si="114"/>
        <v>0</v>
      </c>
      <c r="O218" s="9">
        <f t="shared" si="125"/>
        <v>0</v>
      </c>
      <c r="P218" s="9">
        <f t="shared" si="115"/>
        <v>0</v>
      </c>
      <c r="Q218" s="9">
        <f t="shared" si="116"/>
        <v>0</v>
      </c>
      <c r="S218" s="9">
        <f t="shared" si="126"/>
        <v>0</v>
      </c>
      <c r="T218" s="9">
        <f t="shared" si="127"/>
        <v>0</v>
      </c>
      <c r="U218" s="9">
        <f t="shared" si="103"/>
        <v>0</v>
      </c>
      <c r="V218" s="9">
        <f t="shared" si="104"/>
        <v>0</v>
      </c>
      <c r="W218" s="9">
        <f t="shared" si="117"/>
        <v>0</v>
      </c>
      <c r="X218" s="9">
        <f t="shared" si="105"/>
        <v>0</v>
      </c>
      <c r="Z218" s="9">
        <f t="shared" si="128"/>
        <v>0</v>
      </c>
      <c r="AA218" s="9">
        <f t="shared" si="132"/>
        <v>0</v>
      </c>
      <c r="AB218" s="9">
        <f t="shared" si="106"/>
        <v>0</v>
      </c>
      <c r="AC218" s="9">
        <f t="shared" si="107"/>
        <v>0</v>
      </c>
      <c r="AD218" s="9">
        <f t="shared" si="118"/>
        <v>0</v>
      </c>
      <c r="AE218" s="9">
        <f t="shared" si="108"/>
        <v>0</v>
      </c>
      <c r="AG218" s="9">
        <f t="shared" si="129"/>
        <v>0</v>
      </c>
      <c r="AH218" s="9">
        <f t="shared" si="119"/>
        <v>0</v>
      </c>
      <c r="AI218" s="9">
        <f t="shared" si="109"/>
        <v>0</v>
      </c>
      <c r="AJ218" s="9">
        <f t="shared" si="110"/>
        <v>0</v>
      </c>
      <c r="AK218" s="9">
        <f t="shared" si="120"/>
        <v>0</v>
      </c>
      <c r="AL218" s="9">
        <f t="shared" si="130"/>
        <v>0</v>
      </c>
    </row>
    <row r="219" spans="1:38">
      <c r="A219" s="8">
        <v>211</v>
      </c>
      <c r="B219" s="9">
        <f t="shared" si="131"/>
        <v>835641.5896963469</v>
      </c>
      <c r="C219" s="10">
        <f t="shared" si="111"/>
        <v>0.3</v>
      </c>
      <c r="D219" s="11">
        <f t="shared" si="100"/>
        <v>2.9285530376777613E-2</v>
      </c>
      <c r="E219" s="9">
        <f t="shared" si="121"/>
        <v>8600.6725059397722</v>
      </c>
      <c r="F219" s="9">
        <f t="shared" si="122"/>
        <v>5222.7599356021674</v>
      </c>
      <c r="G219" s="9">
        <f t="shared" si="123"/>
        <v>3377.9125703376048</v>
      </c>
      <c r="H219" s="9">
        <f t="shared" si="112"/>
        <v>24373.283197962381</v>
      </c>
      <c r="I219" s="9">
        <f t="shared" si="102"/>
        <v>27751.195768299986</v>
      </c>
      <c r="J219" s="9">
        <f t="shared" si="113"/>
        <v>32973.955703902153</v>
      </c>
      <c r="L219" s="9">
        <f t="shared" si="101"/>
        <v>0</v>
      </c>
      <c r="M219" s="9">
        <f t="shared" si="124"/>
        <v>0</v>
      </c>
      <c r="N219" s="9">
        <f t="shared" si="114"/>
        <v>0</v>
      </c>
      <c r="O219" s="9">
        <f t="shared" si="125"/>
        <v>0</v>
      </c>
      <c r="P219" s="9">
        <f t="shared" si="115"/>
        <v>0</v>
      </c>
      <c r="Q219" s="9">
        <f t="shared" si="116"/>
        <v>0</v>
      </c>
      <c r="S219" s="9">
        <f t="shared" si="126"/>
        <v>0</v>
      </c>
      <c r="T219" s="9">
        <f t="shared" si="127"/>
        <v>0</v>
      </c>
      <c r="U219" s="9">
        <f t="shared" si="103"/>
        <v>0</v>
      </c>
      <c r="V219" s="9">
        <f t="shared" si="104"/>
        <v>0</v>
      </c>
      <c r="W219" s="9">
        <f t="shared" si="117"/>
        <v>0</v>
      </c>
      <c r="X219" s="9">
        <f t="shared" si="105"/>
        <v>0</v>
      </c>
      <c r="Z219" s="9">
        <f t="shared" si="128"/>
        <v>0</v>
      </c>
      <c r="AA219" s="9">
        <f t="shared" si="132"/>
        <v>0</v>
      </c>
      <c r="AB219" s="9">
        <f t="shared" si="106"/>
        <v>0</v>
      </c>
      <c r="AC219" s="9">
        <f t="shared" si="107"/>
        <v>0</v>
      </c>
      <c r="AD219" s="9">
        <f t="shared" si="118"/>
        <v>0</v>
      </c>
      <c r="AE219" s="9">
        <f t="shared" si="108"/>
        <v>0</v>
      </c>
      <c r="AG219" s="9">
        <f t="shared" si="129"/>
        <v>0</v>
      </c>
      <c r="AH219" s="9">
        <f t="shared" si="119"/>
        <v>0</v>
      </c>
      <c r="AI219" s="9">
        <f t="shared" si="109"/>
        <v>0</v>
      </c>
      <c r="AJ219" s="9">
        <f t="shared" si="110"/>
        <v>0</v>
      </c>
      <c r="AK219" s="9">
        <f t="shared" si="120"/>
        <v>0</v>
      </c>
      <c r="AL219" s="9">
        <f t="shared" si="130"/>
        <v>0</v>
      </c>
    </row>
    <row r="220" spans="1:38">
      <c r="A220" s="8">
        <v>212</v>
      </c>
      <c r="B220" s="9">
        <f t="shared" si="131"/>
        <v>807890.39392804692</v>
      </c>
      <c r="C220" s="10">
        <f t="shared" si="111"/>
        <v>0.3</v>
      </c>
      <c r="D220" s="11">
        <f t="shared" si="100"/>
        <v>2.9285530376777613E-2</v>
      </c>
      <c r="E220" s="9">
        <f t="shared" si="121"/>
        <v>8348.797250006357</v>
      </c>
      <c r="F220" s="9">
        <f t="shared" si="122"/>
        <v>5049.3149620502927</v>
      </c>
      <c r="G220" s="9">
        <f t="shared" si="123"/>
        <v>3299.4822879560643</v>
      </c>
      <c r="H220" s="9">
        <f t="shared" si="112"/>
        <v>23562.871583715074</v>
      </c>
      <c r="I220" s="9">
        <f t="shared" si="102"/>
        <v>26862.353871671137</v>
      </c>
      <c r="J220" s="9">
        <f t="shared" si="113"/>
        <v>31911.668833721429</v>
      </c>
      <c r="L220" s="9">
        <f t="shared" si="101"/>
        <v>0</v>
      </c>
      <c r="M220" s="9">
        <f t="shared" si="124"/>
        <v>0</v>
      </c>
      <c r="N220" s="9">
        <f t="shared" si="114"/>
        <v>0</v>
      </c>
      <c r="O220" s="9">
        <f t="shared" si="125"/>
        <v>0</v>
      </c>
      <c r="P220" s="9">
        <f t="shared" si="115"/>
        <v>0</v>
      </c>
      <c r="Q220" s="9">
        <f t="shared" si="116"/>
        <v>0</v>
      </c>
      <c r="S220" s="9">
        <f t="shared" si="126"/>
        <v>0</v>
      </c>
      <c r="T220" s="9">
        <f t="shared" si="127"/>
        <v>0</v>
      </c>
      <c r="U220" s="9">
        <f t="shared" si="103"/>
        <v>0</v>
      </c>
      <c r="V220" s="9">
        <f t="shared" si="104"/>
        <v>0</v>
      </c>
      <c r="W220" s="9">
        <f t="shared" si="117"/>
        <v>0</v>
      </c>
      <c r="X220" s="9">
        <f t="shared" si="105"/>
        <v>0</v>
      </c>
      <c r="Z220" s="9">
        <f t="shared" si="128"/>
        <v>0</v>
      </c>
      <c r="AA220" s="9">
        <f t="shared" si="132"/>
        <v>0</v>
      </c>
      <c r="AB220" s="9">
        <f t="shared" si="106"/>
        <v>0</v>
      </c>
      <c r="AC220" s="9">
        <f t="shared" si="107"/>
        <v>0</v>
      </c>
      <c r="AD220" s="9">
        <f t="shared" si="118"/>
        <v>0</v>
      </c>
      <c r="AE220" s="9">
        <f t="shared" si="108"/>
        <v>0</v>
      </c>
      <c r="AG220" s="9">
        <f t="shared" si="129"/>
        <v>0</v>
      </c>
      <c r="AH220" s="9">
        <f t="shared" si="119"/>
        <v>0</v>
      </c>
      <c r="AI220" s="9">
        <f t="shared" si="109"/>
        <v>0</v>
      </c>
      <c r="AJ220" s="9">
        <f t="shared" si="110"/>
        <v>0</v>
      </c>
      <c r="AK220" s="9">
        <f t="shared" si="120"/>
        <v>0</v>
      </c>
      <c r="AL220" s="9">
        <f t="shared" si="130"/>
        <v>0</v>
      </c>
    </row>
    <row r="221" spans="1:38">
      <c r="A221" s="8">
        <v>213</v>
      </c>
      <c r="B221" s="9">
        <f t="shared" si="131"/>
        <v>781028.04005637579</v>
      </c>
      <c r="C221" s="10">
        <f t="shared" si="111"/>
        <v>0.3</v>
      </c>
      <c r="D221" s="11">
        <f t="shared" si="100"/>
        <v>2.9285530376777613E-2</v>
      </c>
      <c r="E221" s="9">
        <f t="shared" si="121"/>
        <v>8104.298294531739</v>
      </c>
      <c r="F221" s="9">
        <f t="shared" si="122"/>
        <v>4881.4252503523485</v>
      </c>
      <c r="G221" s="9">
        <f t="shared" si="123"/>
        <v>3222.8730441793905</v>
      </c>
      <c r="H221" s="9">
        <f t="shared" si="112"/>
        <v>22778.436845750261</v>
      </c>
      <c r="I221" s="9">
        <f t="shared" si="102"/>
        <v>26001.309889929653</v>
      </c>
      <c r="J221" s="9">
        <f t="shared" si="113"/>
        <v>30882.735140281999</v>
      </c>
      <c r="L221" s="9">
        <f t="shared" si="101"/>
        <v>0</v>
      </c>
      <c r="M221" s="9">
        <f t="shared" si="124"/>
        <v>0</v>
      </c>
      <c r="N221" s="9">
        <f t="shared" si="114"/>
        <v>0</v>
      </c>
      <c r="O221" s="9">
        <f t="shared" si="125"/>
        <v>0</v>
      </c>
      <c r="P221" s="9">
        <f t="shared" si="115"/>
        <v>0</v>
      </c>
      <c r="Q221" s="9">
        <f t="shared" si="116"/>
        <v>0</v>
      </c>
      <c r="S221" s="9">
        <f t="shared" si="126"/>
        <v>0</v>
      </c>
      <c r="T221" s="9">
        <f t="shared" si="127"/>
        <v>0</v>
      </c>
      <c r="U221" s="9">
        <f t="shared" si="103"/>
        <v>0</v>
      </c>
      <c r="V221" s="9">
        <f t="shared" si="104"/>
        <v>0</v>
      </c>
      <c r="W221" s="9">
        <f t="shared" si="117"/>
        <v>0</v>
      </c>
      <c r="X221" s="9">
        <f t="shared" si="105"/>
        <v>0</v>
      </c>
      <c r="Z221" s="9">
        <f t="shared" si="128"/>
        <v>0</v>
      </c>
      <c r="AA221" s="9">
        <f t="shared" si="132"/>
        <v>0</v>
      </c>
      <c r="AB221" s="9">
        <f t="shared" si="106"/>
        <v>0</v>
      </c>
      <c r="AC221" s="9">
        <f t="shared" si="107"/>
        <v>0</v>
      </c>
      <c r="AD221" s="9">
        <f t="shared" si="118"/>
        <v>0</v>
      </c>
      <c r="AE221" s="9">
        <f t="shared" si="108"/>
        <v>0</v>
      </c>
      <c r="AG221" s="9">
        <f t="shared" si="129"/>
        <v>0</v>
      </c>
      <c r="AH221" s="9">
        <f t="shared" si="119"/>
        <v>0</v>
      </c>
      <c r="AI221" s="9">
        <f t="shared" si="109"/>
        <v>0</v>
      </c>
      <c r="AJ221" s="9">
        <f t="shared" si="110"/>
        <v>0</v>
      </c>
      <c r="AK221" s="9">
        <f t="shared" si="120"/>
        <v>0</v>
      </c>
      <c r="AL221" s="9">
        <f t="shared" si="130"/>
        <v>0</v>
      </c>
    </row>
    <row r="222" spans="1:38">
      <c r="A222" s="8">
        <v>214</v>
      </c>
      <c r="B222" s="9">
        <f t="shared" si="131"/>
        <v>755026.73016644618</v>
      </c>
      <c r="C222" s="10">
        <f t="shared" si="111"/>
        <v>0.3</v>
      </c>
      <c r="D222" s="11">
        <f t="shared" si="100"/>
        <v>2.9285530376777613E-2</v>
      </c>
      <c r="E222" s="9">
        <f t="shared" si="121"/>
        <v>7866.9596206447632</v>
      </c>
      <c r="F222" s="9">
        <f t="shared" si="122"/>
        <v>4718.9170635402879</v>
      </c>
      <c r="G222" s="9">
        <f t="shared" si="123"/>
        <v>3148.0425571044752</v>
      </c>
      <c r="H222" s="9">
        <f t="shared" si="112"/>
        <v>22019.166145635063</v>
      </c>
      <c r="I222" s="9">
        <f t="shared" si="102"/>
        <v>25167.208702739539</v>
      </c>
      <c r="J222" s="9">
        <f t="shared" si="113"/>
        <v>29886.125766279827</v>
      </c>
      <c r="L222" s="9">
        <f t="shared" si="101"/>
        <v>0</v>
      </c>
      <c r="M222" s="9">
        <f t="shared" si="124"/>
        <v>0</v>
      </c>
      <c r="N222" s="9">
        <f t="shared" si="114"/>
        <v>0</v>
      </c>
      <c r="O222" s="9">
        <f t="shared" si="125"/>
        <v>0</v>
      </c>
      <c r="P222" s="9">
        <f t="shared" si="115"/>
        <v>0</v>
      </c>
      <c r="Q222" s="9">
        <f t="shared" si="116"/>
        <v>0</v>
      </c>
      <c r="S222" s="9">
        <f t="shared" si="126"/>
        <v>0</v>
      </c>
      <c r="T222" s="9">
        <f t="shared" si="127"/>
        <v>0</v>
      </c>
      <c r="U222" s="9">
        <f t="shared" si="103"/>
        <v>0</v>
      </c>
      <c r="V222" s="9">
        <f t="shared" si="104"/>
        <v>0</v>
      </c>
      <c r="W222" s="9">
        <f t="shared" si="117"/>
        <v>0</v>
      </c>
      <c r="X222" s="9">
        <f t="shared" si="105"/>
        <v>0</v>
      </c>
      <c r="Z222" s="9">
        <f t="shared" si="128"/>
        <v>0</v>
      </c>
      <c r="AA222" s="9">
        <f t="shared" si="132"/>
        <v>0</v>
      </c>
      <c r="AB222" s="9">
        <f t="shared" si="106"/>
        <v>0</v>
      </c>
      <c r="AC222" s="9">
        <f t="shared" si="107"/>
        <v>0</v>
      </c>
      <c r="AD222" s="9">
        <f t="shared" si="118"/>
        <v>0</v>
      </c>
      <c r="AE222" s="9">
        <f t="shared" si="108"/>
        <v>0</v>
      </c>
      <c r="AG222" s="9">
        <f t="shared" si="129"/>
        <v>0</v>
      </c>
      <c r="AH222" s="9">
        <f t="shared" si="119"/>
        <v>0</v>
      </c>
      <c r="AI222" s="9">
        <f t="shared" si="109"/>
        <v>0</v>
      </c>
      <c r="AJ222" s="9">
        <f t="shared" si="110"/>
        <v>0</v>
      </c>
      <c r="AK222" s="9">
        <f t="shared" si="120"/>
        <v>0</v>
      </c>
      <c r="AL222" s="9">
        <f t="shared" si="130"/>
        <v>0</v>
      </c>
    </row>
    <row r="223" spans="1:38">
      <c r="A223" s="8">
        <v>215</v>
      </c>
      <c r="B223" s="9">
        <f t="shared" si="131"/>
        <v>729859.52146370662</v>
      </c>
      <c r="C223" s="10">
        <f t="shared" si="111"/>
        <v>0.3</v>
      </c>
      <c r="D223" s="11">
        <f t="shared" si="100"/>
        <v>2.9285530376777613E-2</v>
      </c>
      <c r="E223" s="9">
        <f t="shared" si="121"/>
        <v>7636.5715357014888</v>
      </c>
      <c r="F223" s="9">
        <f t="shared" si="122"/>
        <v>4561.6220091481664</v>
      </c>
      <c r="G223" s="9">
        <f t="shared" si="123"/>
        <v>3074.9495265533224</v>
      </c>
      <c r="H223" s="9">
        <f t="shared" si="112"/>
        <v>21284.271658838818</v>
      </c>
      <c r="I223" s="9">
        <f t="shared" si="102"/>
        <v>24359.22118539214</v>
      </c>
      <c r="J223" s="9">
        <f t="shared" si="113"/>
        <v>28920.843194540306</v>
      </c>
      <c r="L223" s="9">
        <f t="shared" si="101"/>
        <v>0</v>
      </c>
      <c r="M223" s="9">
        <f t="shared" si="124"/>
        <v>0</v>
      </c>
      <c r="N223" s="9">
        <f t="shared" si="114"/>
        <v>0</v>
      </c>
      <c r="O223" s="9">
        <f t="shared" si="125"/>
        <v>0</v>
      </c>
      <c r="P223" s="9">
        <f t="shared" si="115"/>
        <v>0</v>
      </c>
      <c r="Q223" s="9">
        <f t="shared" si="116"/>
        <v>0</v>
      </c>
      <c r="S223" s="9">
        <f t="shared" si="126"/>
        <v>0</v>
      </c>
      <c r="T223" s="9">
        <f t="shared" si="127"/>
        <v>0</v>
      </c>
      <c r="U223" s="9">
        <f t="shared" si="103"/>
        <v>0</v>
      </c>
      <c r="V223" s="9">
        <f t="shared" si="104"/>
        <v>0</v>
      </c>
      <c r="W223" s="9">
        <f t="shared" si="117"/>
        <v>0</v>
      </c>
      <c r="X223" s="9">
        <f t="shared" si="105"/>
        <v>0</v>
      </c>
      <c r="Z223" s="9">
        <f t="shared" si="128"/>
        <v>0</v>
      </c>
      <c r="AA223" s="9">
        <f t="shared" si="132"/>
        <v>0</v>
      </c>
      <c r="AB223" s="9">
        <f t="shared" si="106"/>
        <v>0</v>
      </c>
      <c r="AC223" s="9">
        <f t="shared" si="107"/>
        <v>0</v>
      </c>
      <c r="AD223" s="9">
        <f t="shared" si="118"/>
        <v>0</v>
      </c>
      <c r="AE223" s="9">
        <f t="shared" si="108"/>
        <v>0</v>
      </c>
      <c r="AG223" s="9">
        <f t="shared" si="129"/>
        <v>0</v>
      </c>
      <c r="AH223" s="9">
        <f t="shared" si="119"/>
        <v>0</v>
      </c>
      <c r="AI223" s="9">
        <f t="shared" si="109"/>
        <v>0</v>
      </c>
      <c r="AJ223" s="9">
        <f t="shared" si="110"/>
        <v>0</v>
      </c>
      <c r="AK223" s="9">
        <f t="shared" si="120"/>
        <v>0</v>
      </c>
      <c r="AL223" s="9">
        <f t="shared" si="130"/>
        <v>0</v>
      </c>
    </row>
    <row r="224" spans="1:38">
      <c r="A224" s="8">
        <v>216</v>
      </c>
      <c r="B224" s="9">
        <f t="shared" si="131"/>
        <v>705500.30027831451</v>
      </c>
      <c r="C224" s="10">
        <f t="shared" si="111"/>
        <v>0.3</v>
      </c>
      <c r="D224" s="11">
        <f t="shared" si="100"/>
        <v>2.9285530376777613E-2</v>
      </c>
      <c r="E224" s="9">
        <f t="shared" si="121"/>
        <v>7412.9304880182672</v>
      </c>
      <c r="F224" s="9">
        <f t="shared" si="122"/>
        <v>4409.3768767394649</v>
      </c>
      <c r="G224" s="9">
        <f t="shared" si="123"/>
        <v>3003.5536112788022</v>
      </c>
      <c r="H224" s="9">
        <f t="shared" si="112"/>
        <v>20572.989814104923</v>
      </c>
      <c r="I224" s="9">
        <f t="shared" si="102"/>
        <v>23576.543425383727</v>
      </c>
      <c r="J224" s="9">
        <f t="shared" si="113"/>
        <v>27985.920302123192</v>
      </c>
      <c r="L224" s="9">
        <f t="shared" si="101"/>
        <v>0</v>
      </c>
      <c r="M224" s="9">
        <f t="shared" si="124"/>
        <v>0</v>
      </c>
      <c r="N224" s="9">
        <f t="shared" si="114"/>
        <v>0</v>
      </c>
      <c r="O224" s="9">
        <f t="shared" si="125"/>
        <v>0</v>
      </c>
      <c r="P224" s="9">
        <f t="shared" si="115"/>
        <v>0</v>
      </c>
      <c r="Q224" s="9">
        <f t="shared" si="116"/>
        <v>0</v>
      </c>
      <c r="S224" s="9">
        <f t="shared" si="126"/>
        <v>0</v>
      </c>
      <c r="T224" s="9">
        <f t="shared" si="127"/>
        <v>0</v>
      </c>
      <c r="U224" s="9">
        <f t="shared" si="103"/>
        <v>0</v>
      </c>
      <c r="V224" s="9">
        <f t="shared" si="104"/>
        <v>0</v>
      </c>
      <c r="W224" s="9">
        <f t="shared" si="117"/>
        <v>0</v>
      </c>
      <c r="X224" s="9">
        <f t="shared" si="105"/>
        <v>0</v>
      </c>
      <c r="Z224" s="9">
        <f t="shared" si="128"/>
        <v>0</v>
      </c>
      <c r="AA224" s="9">
        <f t="shared" si="132"/>
        <v>0</v>
      </c>
      <c r="AB224" s="9">
        <f t="shared" si="106"/>
        <v>0</v>
      </c>
      <c r="AC224" s="9">
        <f t="shared" si="107"/>
        <v>0</v>
      </c>
      <c r="AD224" s="9">
        <f t="shared" si="118"/>
        <v>0</v>
      </c>
      <c r="AE224" s="9">
        <f t="shared" si="108"/>
        <v>0</v>
      </c>
      <c r="AG224" s="9">
        <f t="shared" si="129"/>
        <v>0</v>
      </c>
      <c r="AH224" s="9">
        <f t="shared" si="119"/>
        <v>0</v>
      </c>
      <c r="AI224" s="9">
        <f t="shared" si="109"/>
        <v>0</v>
      </c>
      <c r="AJ224" s="9">
        <f t="shared" si="110"/>
        <v>0</v>
      </c>
      <c r="AK224" s="9">
        <f t="shared" si="120"/>
        <v>0</v>
      </c>
      <c r="AL224" s="9">
        <f t="shared" si="130"/>
        <v>0</v>
      </c>
    </row>
    <row r="225" spans="1:38">
      <c r="A225" s="8">
        <v>217</v>
      </c>
      <c r="B225" s="9">
        <f t="shared" si="131"/>
        <v>681923.75685293076</v>
      </c>
      <c r="C225" s="10">
        <f t="shared" si="111"/>
        <v>0.3</v>
      </c>
      <c r="D225" s="11">
        <f t="shared" si="100"/>
        <v>2.9285530376777613E-2</v>
      </c>
      <c r="E225" s="9">
        <f t="shared" si="121"/>
        <v>7195.838887030468</v>
      </c>
      <c r="F225" s="9">
        <f t="shared" si="122"/>
        <v>4262.0234803308167</v>
      </c>
      <c r="G225" s="9">
        <f t="shared" si="123"/>
        <v>2933.8154066996512</v>
      </c>
      <c r="H225" s="9">
        <f t="shared" si="112"/>
        <v>19884.580555750053</v>
      </c>
      <c r="I225" s="9">
        <f t="shared" si="102"/>
        <v>22818.395962449704</v>
      </c>
      <c r="J225" s="9">
        <f t="shared" si="113"/>
        <v>27080.41944278052</v>
      </c>
      <c r="L225" s="9">
        <f t="shared" si="101"/>
        <v>0</v>
      </c>
      <c r="M225" s="9">
        <f t="shared" si="124"/>
        <v>0</v>
      </c>
      <c r="N225" s="9">
        <f t="shared" si="114"/>
        <v>0</v>
      </c>
      <c r="O225" s="9">
        <f t="shared" si="125"/>
        <v>0</v>
      </c>
      <c r="P225" s="9">
        <f t="shared" si="115"/>
        <v>0</v>
      </c>
      <c r="Q225" s="9">
        <f t="shared" si="116"/>
        <v>0</v>
      </c>
      <c r="S225" s="9">
        <f t="shared" si="126"/>
        <v>0</v>
      </c>
      <c r="T225" s="9">
        <f t="shared" si="127"/>
        <v>0</v>
      </c>
      <c r="U225" s="9">
        <f t="shared" si="103"/>
        <v>0</v>
      </c>
      <c r="V225" s="9">
        <f t="shared" si="104"/>
        <v>0</v>
      </c>
      <c r="W225" s="9">
        <f t="shared" si="117"/>
        <v>0</v>
      </c>
      <c r="X225" s="9">
        <f t="shared" si="105"/>
        <v>0</v>
      </c>
      <c r="Z225" s="9">
        <f t="shared" si="128"/>
        <v>0</v>
      </c>
      <c r="AA225" s="9">
        <f t="shared" si="132"/>
        <v>0</v>
      </c>
      <c r="AB225" s="9">
        <f t="shared" si="106"/>
        <v>0</v>
      </c>
      <c r="AC225" s="9">
        <f t="shared" si="107"/>
        <v>0</v>
      </c>
      <c r="AD225" s="9">
        <f t="shared" si="118"/>
        <v>0</v>
      </c>
      <c r="AE225" s="9">
        <f t="shared" si="108"/>
        <v>0</v>
      </c>
      <c r="AG225" s="9">
        <f t="shared" si="129"/>
        <v>0</v>
      </c>
      <c r="AH225" s="9">
        <f t="shared" si="119"/>
        <v>0</v>
      </c>
      <c r="AI225" s="9">
        <f t="shared" si="109"/>
        <v>0</v>
      </c>
      <c r="AJ225" s="9">
        <f t="shared" si="110"/>
        <v>0</v>
      </c>
      <c r="AK225" s="9">
        <f t="shared" si="120"/>
        <v>0</v>
      </c>
      <c r="AL225" s="9">
        <f t="shared" si="130"/>
        <v>0</v>
      </c>
    </row>
    <row r="226" spans="1:38">
      <c r="A226" s="8">
        <v>218</v>
      </c>
      <c r="B226" s="9">
        <f t="shared" si="131"/>
        <v>659105.36089048104</v>
      </c>
      <c r="C226" s="10">
        <f t="shared" si="111"/>
        <v>0.3</v>
      </c>
      <c r="D226" s="11">
        <f t="shared" si="100"/>
        <v>2.9285530376777613E-2</v>
      </c>
      <c r="E226" s="9">
        <f t="shared" si="121"/>
        <v>6985.1049287179403</v>
      </c>
      <c r="F226" s="9">
        <f t="shared" si="122"/>
        <v>4119.4085055655059</v>
      </c>
      <c r="G226" s="9">
        <f t="shared" si="123"/>
        <v>2865.6964231524344</v>
      </c>
      <c r="H226" s="9">
        <f t="shared" si="112"/>
        <v>19218.326628204301</v>
      </c>
      <c r="I226" s="9">
        <f t="shared" si="102"/>
        <v>22084.023051356737</v>
      </c>
      <c r="J226" s="9">
        <f t="shared" si="113"/>
        <v>26203.431556922242</v>
      </c>
      <c r="L226" s="9">
        <f t="shared" si="101"/>
        <v>0</v>
      </c>
      <c r="M226" s="9">
        <f t="shared" si="124"/>
        <v>0</v>
      </c>
      <c r="N226" s="9">
        <f t="shared" si="114"/>
        <v>0</v>
      </c>
      <c r="O226" s="9">
        <f t="shared" si="125"/>
        <v>0</v>
      </c>
      <c r="P226" s="9">
        <f t="shared" si="115"/>
        <v>0</v>
      </c>
      <c r="Q226" s="9">
        <f t="shared" si="116"/>
        <v>0</v>
      </c>
      <c r="S226" s="9">
        <f t="shared" si="126"/>
        <v>0</v>
      </c>
      <c r="T226" s="9">
        <f t="shared" si="127"/>
        <v>0</v>
      </c>
      <c r="U226" s="9">
        <f t="shared" si="103"/>
        <v>0</v>
      </c>
      <c r="V226" s="9">
        <f t="shared" si="104"/>
        <v>0</v>
      </c>
      <c r="W226" s="9">
        <f t="shared" si="117"/>
        <v>0</v>
      </c>
      <c r="X226" s="9">
        <f t="shared" si="105"/>
        <v>0</v>
      </c>
      <c r="Z226" s="9">
        <f t="shared" si="128"/>
        <v>0</v>
      </c>
      <c r="AA226" s="9">
        <f t="shared" si="132"/>
        <v>0</v>
      </c>
      <c r="AB226" s="9">
        <f t="shared" si="106"/>
        <v>0</v>
      </c>
      <c r="AC226" s="9">
        <f t="shared" si="107"/>
        <v>0</v>
      </c>
      <c r="AD226" s="9">
        <f t="shared" si="118"/>
        <v>0</v>
      </c>
      <c r="AE226" s="9">
        <f t="shared" si="108"/>
        <v>0</v>
      </c>
      <c r="AG226" s="9">
        <f t="shared" si="129"/>
        <v>0</v>
      </c>
      <c r="AH226" s="9">
        <f t="shared" si="119"/>
        <v>0</v>
      </c>
      <c r="AI226" s="9">
        <f t="shared" si="109"/>
        <v>0</v>
      </c>
      <c r="AJ226" s="9">
        <f t="shared" si="110"/>
        <v>0</v>
      </c>
      <c r="AK226" s="9">
        <f t="shared" si="120"/>
        <v>0</v>
      </c>
      <c r="AL226" s="9">
        <f t="shared" si="130"/>
        <v>0</v>
      </c>
    </row>
    <row r="227" spans="1:38">
      <c r="A227" s="8">
        <v>219</v>
      </c>
      <c r="B227" s="9">
        <f t="shared" si="131"/>
        <v>637021.33783912426</v>
      </c>
      <c r="C227" s="10">
        <f t="shared" si="111"/>
        <v>0.3</v>
      </c>
      <c r="D227" s="11">
        <f t="shared" si="100"/>
        <v>2.9285530376777613E-2</v>
      </c>
      <c r="E227" s="9">
        <f t="shared" si="121"/>
        <v>6780.5424261429907</v>
      </c>
      <c r="F227" s="9">
        <f t="shared" si="122"/>
        <v>3981.3833614945261</v>
      </c>
      <c r="G227" s="9">
        <f t="shared" si="123"/>
        <v>2799.1590646484647</v>
      </c>
      <c r="H227" s="9">
        <f t="shared" si="112"/>
        <v>18573.532882125994</v>
      </c>
      <c r="I227" s="9">
        <f t="shared" si="102"/>
        <v>21372.691946774459</v>
      </c>
      <c r="J227" s="9">
        <f t="shared" si="113"/>
        <v>25354.075308268984</v>
      </c>
      <c r="L227" s="9">
        <f t="shared" si="101"/>
        <v>0</v>
      </c>
      <c r="M227" s="9">
        <f t="shared" si="124"/>
        <v>0</v>
      </c>
      <c r="N227" s="9">
        <f t="shared" si="114"/>
        <v>0</v>
      </c>
      <c r="O227" s="9">
        <f t="shared" si="125"/>
        <v>0</v>
      </c>
      <c r="P227" s="9">
        <f t="shared" si="115"/>
        <v>0</v>
      </c>
      <c r="Q227" s="9">
        <f t="shared" si="116"/>
        <v>0</v>
      </c>
      <c r="S227" s="9">
        <f t="shared" si="126"/>
        <v>0</v>
      </c>
      <c r="T227" s="9">
        <f t="shared" si="127"/>
        <v>0</v>
      </c>
      <c r="U227" s="9">
        <f t="shared" si="103"/>
        <v>0</v>
      </c>
      <c r="V227" s="9">
        <f t="shared" si="104"/>
        <v>0</v>
      </c>
      <c r="W227" s="9">
        <f t="shared" si="117"/>
        <v>0</v>
      </c>
      <c r="X227" s="9">
        <f t="shared" si="105"/>
        <v>0</v>
      </c>
      <c r="Z227" s="9">
        <f t="shared" si="128"/>
        <v>0</v>
      </c>
      <c r="AA227" s="9">
        <f t="shared" si="132"/>
        <v>0</v>
      </c>
      <c r="AB227" s="9">
        <f t="shared" si="106"/>
        <v>0</v>
      </c>
      <c r="AC227" s="9">
        <f t="shared" si="107"/>
        <v>0</v>
      </c>
      <c r="AD227" s="9">
        <f t="shared" si="118"/>
        <v>0</v>
      </c>
      <c r="AE227" s="9">
        <f t="shared" si="108"/>
        <v>0</v>
      </c>
      <c r="AG227" s="9">
        <f t="shared" si="129"/>
        <v>0</v>
      </c>
      <c r="AH227" s="9">
        <f t="shared" si="119"/>
        <v>0</v>
      </c>
      <c r="AI227" s="9">
        <f t="shared" si="109"/>
        <v>0</v>
      </c>
      <c r="AJ227" s="9">
        <f t="shared" si="110"/>
        <v>0</v>
      </c>
      <c r="AK227" s="9">
        <f t="shared" si="120"/>
        <v>0</v>
      </c>
      <c r="AL227" s="9">
        <f t="shared" si="130"/>
        <v>0</v>
      </c>
    </row>
    <row r="228" spans="1:38">
      <c r="A228" s="8">
        <v>220</v>
      </c>
      <c r="B228" s="9">
        <f t="shared" si="131"/>
        <v>615648.64589234977</v>
      </c>
      <c r="C228" s="10">
        <f t="shared" si="111"/>
        <v>0.3</v>
      </c>
      <c r="D228" s="11">
        <f t="shared" si="100"/>
        <v>2.9285530376777613E-2</v>
      </c>
      <c r="E228" s="9">
        <f t="shared" si="121"/>
        <v>6581.9706449511514</v>
      </c>
      <c r="F228" s="9">
        <f t="shared" si="122"/>
        <v>3847.8040368271859</v>
      </c>
      <c r="G228" s="9">
        <f t="shared" si="123"/>
        <v>2734.1666081239655</v>
      </c>
      <c r="H228" s="9">
        <f t="shared" si="112"/>
        <v>17949.525601445028</v>
      </c>
      <c r="I228" s="9">
        <f t="shared" si="102"/>
        <v>20683.692209568995</v>
      </c>
      <c r="J228" s="9">
        <f t="shared" si="113"/>
        <v>24531.496246396178</v>
      </c>
      <c r="L228" s="9">
        <f t="shared" si="101"/>
        <v>0</v>
      </c>
      <c r="M228" s="9">
        <f t="shared" si="124"/>
        <v>0</v>
      </c>
      <c r="N228" s="9">
        <f t="shared" si="114"/>
        <v>0</v>
      </c>
      <c r="O228" s="9">
        <f t="shared" si="125"/>
        <v>0</v>
      </c>
      <c r="P228" s="9">
        <f t="shared" si="115"/>
        <v>0</v>
      </c>
      <c r="Q228" s="9">
        <f t="shared" si="116"/>
        <v>0</v>
      </c>
      <c r="S228" s="9">
        <f t="shared" si="126"/>
        <v>0</v>
      </c>
      <c r="T228" s="9">
        <f t="shared" si="127"/>
        <v>0</v>
      </c>
      <c r="U228" s="9">
        <f t="shared" si="103"/>
        <v>0</v>
      </c>
      <c r="V228" s="9">
        <f t="shared" si="104"/>
        <v>0</v>
      </c>
      <c r="W228" s="9">
        <f t="shared" si="117"/>
        <v>0</v>
      </c>
      <c r="X228" s="9">
        <f t="shared" si="105"/>
        <v>0</v>
      </c>
      <c r="Z228" s="9">
        <f t="shared" si="128"/>
        <v>0</v>
      </c>
      <c r="AA228" s="9">
        <f t="shared" si="132"/>
        <v>0</v>
      </c>
      <c r="AB228" s="9">
        <f t="shared" si="106"/>
        <v>0</v>
      </c>
      <c r="AC228" s="9">
        <f t="shared" si="107"/>
        <v>0</v>
      </c>
      <c r="AD228" s="9">
        <f t="shared" si="118"/>
        <v>0</v>
      </c>
      <c r="AE228" s="9">
        <f t="shared" si="108"/>
        <v>0</v>
      </c>
      <c r="AG228" s="9">
        <f t="shared" si="129"/>
        <v>0</v>
      </c>
      <c r="AH228" s="9">
        <f t="shared" si="119"/>
        <v>0</v>
      </c>
      <c r="AI228" s="9">
        <f t="shared" si="109"/>
        <v>0</v>
      </c>
      <c r="AJ228" s="9">
        <f t="shared" si="110"/>
        <v>0</v>
      </c>
      <c r="AK228" s="9">
        <f t="shared" si="120"/>
        <v>0</v>
      </c>
      <c r="AL228" s="9">
        <f t="shared" si="130"/>
        <v>0</v>
      </c>
    </row>
    <row r="229" spans="1:38">
      <c r="A229" s="8">
        <v>221</v>
      </c>
      <c r="B229" s="9">
        <f t="shared" si="131"/>
        <v>594964.95368278073</v>
      </c>
      <c r="C229" s="10">
        <f t="shared" si="111"/>
        <v>0.3</v>
      </c>
      <c r="D229" s="11">
        <f t="shared" si="100"/>
        <v>2.9285530376777613E-2</v>
      </c>
      <c r="E229" s="9">
        <f t="shared" si="121"/>
        <v>6389.2141436893753</v>
      </c>
      <c r="F229" s="9">
        <f t="shared" si="122"/>
        <v>3718.5309605173793</v>
      </c>
      <c r="G229" s="9">
        <f t="shared" si="123"/>
        <v>2670.683183171996</v>
      </c>
      <c r="H229" s="9">
        <f t="shared" si="112"/>
        <v>17345.651850707629</v>
      </c>
      <c r="I229" s="9">
        <f t="shared" si="102"/>
        <v>20016.335033879626</v>
      </c>
      <c r="J229" s="9">
        <f t="shared" si="113"/>
        <v>23734.865994397005</v>
      </c>
      <c r="L229" s="9">
        <f t="shared" si="101"/>
        <v>0</v>
      </c>
      <c r="M229" s="9">
        <f t="shared" si="124"/>
        <v>0</v>
      </c>
      <c r="N229" s="9">
        <f t="shared" si="114"/>
        <v>0</v>
      </c>
      <c r="O229" s="9">
        <f t="shared" si="125"/>
        <v>0</v>
      </c>
      <c r="P229" s="9">
        <f t="shared" si="115"/>
        <v>0</v>
      </c>
      <c r="Q229" s="9">
        <f t="shared" si="116"/>
        <v>0</v>
      </c>
      <c r="S229" s="9">
        <f t="shared" si="126"/>
        <v>0</v>
      </c>
      <c r="T229" s="9">
        <f t="shared" si="127"/>
        <v>0</v>
      </c>
      <c r="U229" s="9">
        <f t="shared" si="103"/>
        <v>0</v>
      </c>
      <c r="V229" s="9">
        <f t="shared" si="104"/>
        <v>0</v>
      </c>
      <c r="W229" s="9">
        <f t="shared" si="117"/>
        <v>0</v>
      </c>
      <c r="X229" s="9">
        <f t="shared" si="105"/>
        <v>0</v>
      </c>
      <c r="Z229" s="9">
        <f t="shared" si="128"/>
        <v>0</v>
      </c>
      <c r="AA229" s="9">
        <f t="shared" si="132"/>
        <v>0</v>
      </c>
      <c r="AB229" s="9">
        <f t="shared" si="106"/>
        <v>0</v>
      </c>
      <c r="AC229" s="9">
        <f t="shared" si="107"/>
        <v>0</v>
      </c>
      <c r="AD229" s="9">
        <f t="shared" si="118"/>
        <v>0</v>
      </c>
      <c r="AE229" s="9">
        <f t="shared" si="108"/>
        <v>0</v>
      </c>
      <c r="AG229" s="9">
        <f t="shared" si="129"/>
        <v>0</v>
      </c>
      <c r="AH229" s="9">
        <f t="shared" si="119"/>
        <v>0</v>
      </c>
      <c r="AI229" s="9">
        <f t="shared" si="109"/>
        <v>0</v>
      </c>
      <c r="AJ229" s="9">
        <f t="shared" si="110"/>
        <v>0</v>
      </c>
      <c r="AK229" s="9">
        <f t="shared" si="120"/>
        <v>0</v>
      </c>
      <c r="AL229" s="9">
        <f t="shared" si="130"/>
        <v>0</v>
      </c>
    </row>
    <row r="230" spans="1:38">
      <c r="A230" s="8">
        <v>222</v>
      </c>
      <c r="B230" s="9">
        <f t="shared" si="131"/>
        <v>574948.61864890112</v>
      </c>
      <c r="C230" s="10">
        <f t="shared" si="111"/>
        <v>0.3</v>
      </c>
      <c r="D230" s="11">
        <f t="shared" si="100"/>
        <v>2.9285530376777613E-2</v>
      </c>
      <c r="E230" s="9">
        <f t="shared" si="121"/>
        <v>6202.1026188006226</v>
      </c>
      <c r="F230" s="9">
        <f t="shared" si="122"/>
        <v>3593.4288665556319</v>
      </c>
      <c r="G230" s="9">
        <f t="shared" si="123"/>
        <v>2608.6737522449907</v>
      </c>
      <c r="H230" s="9">
        <f t="shared" si="112"/>
        <v>16761.278842114247</v>
      </c>
      <c r="I230" s="9">
        <f t="shared" si="102"/>
        <v>19369.952594359238</v>
      </c>
      <c r="J230" s="9">
        <f t="shared" si="113"/>
        <v>22963.381460914869</v>
      </c>
      <c r="L230" s="9">
        <f t="shared" si="101"/>
        <v>0</v>
      </c>
      <c r="M230" s="9">
        <f t="shared" si="124"/>
        <v>0</v>
      </c>
      <c r="N230" s="9">
        <f t="shared" si="114"/>
        <v>0</v>
      </c>
      <c r="O230" s="9">
        <f t="shared" si="125"/>
        <v>0</v>
      </c>
      <c r="P230" s="9">
        <f t="shared" si="115"/>
        <v>0</v>
      </c>
      <c r="Q230" s="9">
        <f t="shared" si="116"/>
        <v>0</v>
      </c>
      <c r="S230" s="9">
        <f t="shared" si="126"/>
        <v>0</v>
      </c>
      <c r="T230" s="9">
        <f t="shared" si="127"/>
        <v>0</v>
      </c>
      <c r="U230" s="9">
        <f t="shared" si="103"/>
        <v>0</v>
      </c>
      <c r="V230" s="9">
        <f t="shared" si="104"/>
        <v>0</v>
      </c>
      <c r="W230" s="9">
        <f t="shared" si="117"/>
        <v>0</v>
      </c>
      <c r="X230" s="9">
        <f t="shared" si="105"/>
        <v>0</v>
      </c>
      <c r="Z230" s="9">
        <f t="shared" si="128"/>
        <v>0</v>
      </c>
      <c r="AA230" s="9">
        <f t="shared" si="132"/>
        <v>0</v>
      </c>
      <c r="AB230" s="9">
        <f t="shared" si="106"/>
        <v>0</v>
      </c>
      <c r="AC230" s="9">
        <f t="shared" si="107"/>
        <v>0</v>
      </c>
      <c r="AD230" s="9">
        <f t="shared" si="118"/>
        <v>0</v>
      </c>
      <c r="AE230" s="9">
        <f t="shared" si="108"/>
        <v>0</v>
      </c>
      <c r="AG230" s="9">
        <f t="shared" si="129"/>
        <v>0</v>
      </c>
      <c r="AH230" s="9">
        <f t="shared" si="119"/>
        <v>0</v>
      </c>
      <c r="AI230" s="9">
        <f t="shared" si="109"/>
        <v>0</v>
      </c>
      <c r="AJ230" s="9">
        <f t="shared" si="110"/>
        <v>0</v>
      </c>
      <c r="AK230" s="9">
        <f t="shared" si="120"/>
        <v>0</v>
      </c>
      <c r="AL230" s="9">
        <f t="shared" si="130"/>
        <v>0</v>
      </c>
    </row>
    <row r="231" spans="1:38">
      <c r="A231" s="8">
        <v>223</v>
      </c>
      <c r="B231" s="9">
        <f t="shared" si="131"/>
        <v>555578.66605454183</v>
      </c>
      <c r="C231" s="10">
        <f t="shared" si="111"/>
        <v>0.3</v>
      </c>
      <c r="D231" s="11">
        <f t="shared" si="100"/>
        <v>2.9285530376777613E-2</v>
      </c>
      <c r="E231" s="9">
        <f t="shared" si="121"/>
        <v>6020.4707541578446</v>
      </c>
      <c r="F231" s="9">
        <f t="shared" si="122"/>
        <v>3472.366662840886</v>
      </c>
      <c r="G231" s="9">
        <f t="shared" si="123"/>
        <v>2548.1040913169586</v>
      </c>
      <c r="H231" s="9">
        <f t="shared" si="112"/>
        <v>16195.793321660416</v>
      </c>
      <c r="I231" s="9">
        <f t="shared" si="102"/>
        <v>18743.897412977374</v>
      </c>
      <c r="J231" s="9">
        <f t="shared" si="113"/>
        <v>22216.264075818261</v>
      </c>
      <c r="L231" s="9">
        <f t="shared" si="101"/>
        <v>0</v>
      </c>
      <c r="M231" s="9">
        <f t="shared" si="124"/>
        <v>0</v>
      </c>
      <c r="N231" s="9">
        <f t="shared" si="114"/>
        <v>0</v>
      </c>
      <c r="O231" s="9">
        <f t="shared" si="125"/>
        <v>0</v>
      </c>
      <c r="P231" s="9">
        <f t="shared" si="115"/>
        <v>0</v>
      </c>
      <c r="Q231" s="9">
        <f t="shared" si="116"/>
        <v>0</v>
      </c>
      <c r="S231" s="9">
        <f t="shared" si="126"/>
        <v>0</v>
      </c>
      <c r="T231" s="9">
        <f t="shared" si="127"/>
        <v>0</v>
      </c>
      <c r="U231" s="9">
        <f t="shared" si="103"/>
        <v>0</v>
      </c>
      <c r="V231" s="9">
        <f t="shared" si="104"/>
        <v>0</v>
      </c>
      <c r="W231" s="9">
        <f t="shared" si="117"/>
        <v>0</v>
      </c>
      <c r="X231" s="9">
        <f t="shared" si="105"/>
        <v>0</v>
      </c>
      <c r="Z231" s="9">
        <f t="shared" si="128"/>
        <v>0</v>
      </c>
      <c r="AA231" s="9">
        <f t="shared" si="132"/>
        <v>0</v>
      </c>
      <c r="AB231" s="9">
        <f t="shared" si="106"/>
        <v>0</v>
      </c>
      <c r="AC231" s="9">
        <f t="shared" si="107"/>
        <v>0</v>
      </c>
      <c r="AD231" s="9">
        <f t="shared" si="118"/>
        <v>0</v>
      </c>
      <c r="AE231" s="9">
        <f t="shared" si="108"/>
        <v>0</v>
      </c>
      <c r="AG231" s="9">
        <f t="shared" si="129"/>
        <v>0</v>
      </c>
      <c r="AH231" s="9">
        <f t="shared" si="119"/>
        <v>0</v>
      </c>
      <c r="AI231" s="9">
        <f t="shared" si="109"/>
        <v>0</v>
      </c>
      <c r="AJ231" s="9">
        <f t="shared" si="110"/>
        <v>0</v>
      </c>
      <c r="AK231" s="9">
        <f t="shared" si="120"/>
        <v>0</v>
      </c>
      <c r="AL231" s="9">
        <f t="shared" si="130"/>
        <v>0</v>
      </c>
    </row>
    <row r="232" spans="1:38">
      <c r="A232" s="8">
        <v>224</v>
      </c>
      <c r="B232" s="9">
        <f t="shared" si="131"/>
        <v>536834.76864156441</v>
      </c>
      <c r="C232" s="10">
        <f t="shared" si="111"/>
        <v>0.3</v>
      </c>
      <c r="D232" s="11">
        <f t="shared" si="100"/>
        <v>2.9285530376777613E-2</v>
      </c>
      <c r="E232" s="9">
        <f t="shared" si="121"/>
        <v>5844.1580750044541</v>
      </c>
      <c r="F232" s="9">
        <f t="shared" si="122"/>
        <v>3355.2173040097773</v>
      </c>
      <c r="G232" s="9">
        <f t="shared" si="123"/>
        <v>2488.9407709946768</v>
      </c>
      <c r="H232" s="9">
        <f t="shared" si="112"/>
        <v>15648.600973807952</v>
      </c>
      <c r="I232" s="9">
        <f t="shared" si="102"/>
        <v>18137.541744802627</v>
      </c>
      <c r="J232" s="9">
        <f t="shared" si="113"/>
        <v>21492.759048812404</v>
      </c>
      <c r="L232" s="9">
        <f t="shared" si="101"/>
        <v>0</v>
      </c>
      <c r="M232" s="9">
        <f t="shared" si="124"/>
        <v>0</v>
      </c>
      <c r="N232" s="9">
        <f t="shared" si="114"/>
        <v>0</v>
      </c>
      <c r="O232" s="9">
        <f t="shared" si="125"/>
        <v>0</v>
      </c>
      <c r="P232" s="9">
        <f t="shared" si="115"/>
        <v>0</v>
      </c>
      <c r="Q232" s="9">
        <f t="shared" si="116"/>
        <v>0</v>
      </c>
      <c r="S232" s="9">
        <f t="shared" si="126"/>
        <v>0</v>
      </c>
      <c r="T232" s="9">
        <f t="shared" si="127"/>
        <v>0</v>
      </c>
      <c r="U232" s="9">
        <f t="shared" si="103"/>
        <v>0</v>
      </c>
      <c r="V232" s="9">
        <f t="shared" si="104"/>
        <v>0</v>
      </c>
      <c r="W232" s="9">
        <f t="shared" si="117"/>
        <v>0</v>
      </c>
      <c r="X232" s="9">
        <f t="shared" si="105"/>
        <v>0</v>
      </c>
      <c r="Z232" s="9">
        <f t="shared" si="128"/>
        <v>0</v>
      </c>
      <c r="AA232" s="9">
        <f t="shared" si="132"/>
        <v>0</v>
      </c>
      <c r="AB232" s="9">
        <f t="shared" si="106"/>
        <v>0</v>
      </c>
      <c r="AC232" s="9">
        <f t="shared" si="107"/>
        <v>0</v>
      </c>
      <c r="AD232" s="9">
        <f t="shared" si="118"/>
        <v>0</v>
      </c>
      <c r="AE232" s="9">
        <f t="shared" si="108"/>
        <v>0</v>
      </c>
      <c r="AG232" s="9">
        <f t="shared" si="129"/>
        <v>0</v>
      </c>
      <c r="AH232" s="9">
        <f t="shared" si="119"/>
        <v>0</v>
      </c>
      <c r="AI232" s="9">
        <f t="shared" si="109"/>
        <v>0</v>
      </c>
      <c r="AJ232" s="9">
        <f t="shared" si="110"/>
        <v>0</v>
      </c>
      <c r="AK232" s="9">
        <f t="shared" si="120"/>
        <v>0</v>
      </c>
      <c r="AL232" s="9">
        <f t="shared" si="130"/>
        <v>0</v>
      </c>
    </row>
    <row r="233" spans="1:38">
      <c r="A233" s="8">
        <v>225</v>
      </c>
      <c r="B233" s="9">
        <f t="shared" si="131"/>
        <v>518697.2268967618</v>
      </c>
      <c r="C233" s="10">
        <f t="shared" si="111"/>
        <v>0.3</v>
      </c>
      <c r="D233" s="11">
        <f t="shared" si="100"/>
        <v>2.9285530376777613E-2</v>
      </c>
      <c r="E233" s="9">
        <f t="shared" si="121"/>
        <v>5673.0088061722217</v>
      </c>
      <c r="F233" s="9">
        <f t="shared" si="122"/>
        <v>3241.8576681047612</v>
      </c>
      <c r="G233" s="9">
        <f t="shared" si="123"/>
        <v>2431.1511380674606</v>
      </c>
      <c r="H233" s="9">
        <f t="shared" si="112"/>
        <v>15119.125844131015</v>
      </c>
      <c r="I233" s="9">
        <f t="shared" si="102"/>
        <v>17550.276982198477</v>
      </c>
      <c r="J233" s="9">
        <f t="shared" si="113"/>
        <v>20792.134650303236</v>
      </c>
      <c r="L233" s="9">
        <f t="shared" si="101"/>
        <v>0</v>
      </c>
      <c r="M233" s="9">
        <f t="shared" si="124"/>
        <v>0</v>
      </c>
      <c r="N233" s="9">
        <f t="shared" si="114"/>
        <v>0</v>
      </c>
      <c r="O233" s="9">
        <f t="shared" si="125"/>
        <v>0</v>
      </c>
      <c r="P233" s="9">
        <f t="shared" si="115"/>
        <v>0</v>
      </c>
      <c r="Q233" s="9">
        <f t="shared" si="116"/>
        <v>0</v>
      </c>
      <c r="S233" s="9">
        <f t="shared" si="126"/>
        <v>0</v>
      </c>
      <c r="T233" s="9">
        <f t="shared" si="127"/>
        <v>0</v>
      </c>
      <c r="U233" s="9">
        <f t="shared" si="103"/>
        <v>0</v>
      </c>
      <c r="V233" s="9">
        <f t="shared" si="104"/>
        <v>0</v>
      </c>
      <c r="W233" s="9">
        <f t="shared" si="117"/>
        <v>0</v>
      </c>
      <c r="X233" s="9">
        <f t="shared" si="105"/>
        <v>0</v>
      </c>
      <c r="Z233" s="9">
        <f t="shared" si="128"/>
        <v>0</v>
      </c>
      <c r="AA233" s="9">
        <f t="shared" si="132"/>
        <v>0</v>
      </c>
      <c r="AB233" s="9">
        <f t="shared" si="106"/>
        <v>0</v>
      </c>
      <c r="AC233" s="9">
        <f t="shared" si="107"/>
        <v>0</v>
      </c>
      <c r="AD233" s="9">
        <f t="shared" si="118"/>
        <v>0</v>
      </c>
      <c r="AE233" s="9">
        <f t="shared" si="108"/>
        <v>0</v>
      </c>
      <c r="AG233" s="9">
        <f t="shared" si="129"/>
        <v>0</v>
      </c>
      <c r="AH233" s="9">
        <f t="shared" si="119"/>
        <v>0</v>
      </c>
      <c r="AI233" s="9">
        <f t="shared" si="109"/>
        <v>0</v>
      </c>
      <c r="AJ233" s="9">
        <f t="shared" si="110"/>
        <v>0</v>
      </c>
      <c r="AK233" s="9">
        <f t="shared" si="120"/>
        <v>0</v>
      </c>
      <c r="AL233" s="9">
        <f t="shared" si="130"/>
        <v>0</v>
      </c>
    </row>
    <row r="234" spans="1:38">
      <c r="A234" s="8">
        <v>226</v>
      </c>
      <c r="B234" s="9">
        <f t="shared" si="131"/>
        <v>501146.94991456333</v>
      </c>
      <c r="C234" s="10">
        <f t="shared" si="111"/>
        <v>0.3</v>
      </c>
      <c r="D234" s="11">
        <f t="shared" si="100"/>
        <v>2.9285530376777613E-2</v>
      </c>
      <c r="E234" s="9">
        <f t="shared" si="121"/>
        <v>5506.8717344513389</v>
      </c>
      <c r="F234" s="9">
        <f t="shared" si="122"/>
        <v>3132.1684369660206</v>
      </c>
      <c r="G234" s="9">
        <f t="shared" si="123"/>
        <v>2374.7032974853182</v>
      </c>
      <c r="H234" s="9">
        <f t="shared" si="112"/>
        <v>14606.809779398054</v>
      </c>
      <c r="I234" s="9">
        <f t="shared" si="102"/>
        <v>16981.513076883373</v>
      </c>
      <c r="J234" s="9">
        <f t="shared" si="113"/>
        <v>20113.681513849391</v>
      </c>
      <c r="L234" s="9">
        <f t="shared" si="101"/>
        <v>0</v>
      </c>
      <c r="M234" s="9">
        <f t="shared" si="124"/>
        <v>0</v>
      </c>
      <c r="N234" s="9">
        <f t="shared" si="114"/>
        <v>0</v>
      </c>
      <c r="O234" s="9">
        <f t="shared" si="125"/>
        <v>0</v>
      </c>
      <c r="P234" s="9">
        <f t="shared" si="115"/>
        <v>0</v>
      </c>
      <c r="Q234" s="9">
        <f t="shared" si="116"/>
        <v>0</v>
      </c>
      <c r="S234" s="9">
        <f t="shared" si="126"/>
        <v>0</v>
      </c>
      <c r="T234" s="9">
        <f t="shared" si="127"/>
        <v>0</v>
      </c>
      <c r="U234" s="9">
        <f t="shared" si="103"/>
        <v>0</v>
      </c>
      <c r="V234" s="9">
        <f t="shared" si="104"/>
        <v>0</v>
      </c>
      <c r="W234" s="9">
        <f t="shared" si="117"/>
        <v>0</v>
      </c>
      <c r="X234" s="9">
        <f t="shared" si="105"/>
        <v>0</v>
      </c>
      <c r="Z234" s="9">
        <f t="shared" si="128"/>
        <v>0</v>
      </c>
      <c r="AA234" s="9">
        <f t="shared" si="132"/>
        <v>0</v>
      </c>
      <c r="AB234" s="9">
        <f t="shared" si="106"/>
        <v>0</v>
      </c>
      <c r="AC234" s="9">
        <f t="shared" si="107"/>
        <v>0</v>
      </c>
      <c r="AD234" s="9">
        <f t="shared" si="118"/>
        <v>0</v>
      </c>
      <c r="AE234" s="9">
        <f t="shared" si="108"/>
        <v>0</v>
      </c>
      <c r="AG234" s="9">
        <f t="shared" si="129"/>
        <v>0</v>
      </c>
      <c r="AH234" s="9">
        <f t="shared" si="119"/>
        <v>0</v>
      </c>
      <c r="AI234" s="9">
        <f t="shared" si="109"/>
        <v>0</v>
      </c>
      <c r="AJ234" s="9">
        <f t="shared" si="110"/>
        <v>0</v>
      </c>
      <c r="AK234" s="9">
        <f t="shared" si="120"/>
        <v>0</v>
      </c>
      <c r="AL234" s="9">
        <f>IF(AH234+AI234+AJ234&lt;AG234,AH234+AI234+AJ234,AG234)</f>
        <v>0</v>
      </c>
    </row>
    <row r="235" spans="1:38">
      <c r="A235" s="8">
        <v>227</v>
      </c>
      <c r="B235" s="9">
        <f t="shared" si="131"/>
        <v>484165.43683767994</v>
      </c>
      <c r="C235" s="10">
        <f t="shared" si="111"/>
        <v>0.3</v>
      </c>
      <c r="D235" s="11">
        <f t="shared" si="100"/>
        <v>2.9285530376777613E-2</v>
      </c>
      <c r="E235" s="9">
        <f t="shared" si="121"/>
        <v>5345.6000749910454</v>
      </c>
      <c r="F235" s="9">
        <f t="shared" si="122"/>
        <v>3026.0339802354993</v>
      </c>
      <c r="G235" s="9">
        <f t="shared" si="123"/>
        <v>2319.5660947555461</v>
      </c>
      <c r="H235" s="9">
        <f t="shared" si="112"/>
        <v>14111.111884566772</v>
      </c>
      <c r="I235" s="9">
        <f t="shared" si="102"/>
        <v>16430.677979322318</v>
      </c>
      <c r="J235" s="9">
        <f t="shared" si="113"/>
        <v>19456.711959557819</v>
      </c>
      <c r="L235" s="9">
        <f t="shared" si="101"/>
        <v>0</v>
      </c>
      <c r="M235" s="9">
        <f t="shared" si="124"/>
        <v>0</v>
      </c>
      <c r="N235" s="9">
        <f t="shared" si="114"/>
        <v>0</v>
      </c>
      <c r="O235" s="9">
        <f t="shared" si="125"/>
        <v>0</v>
      </c>
      <c r="P235" s="9">
        <f t="shared" si="115"/>
        <v>0</v>
      </c>
      <c r="Q235" s="9">
        <f t="shared" si="116"/>
        <v>0</v>
      </c>
      <c r="S235" s="9">
        <f t="shared" si="126"/>
        <v>0</v>
      </c>
      <c r="T235" s="9">
        <f t="shared" si="127"/>
        <v>0</v>
      </c>
      <c r="U235" s="9">
        <f t="shared" si="103"/>
        <v>0</v>
      </c>
      <c r="V235" s="9">
        <f t="shared" si="104"/>
        <v>0</v>
      </c>
      <c r="W235" s="9">
        <f t="shared" si="117"/>
        <v>0</v>
      </c>
      <c r="X235" s="9">
        <f t="shared" si="105"/>
        <v>0</v>
      </c>
      <c r="Z235" s="9">
        <f t="shared" si="128"/>
        <v>0</v>
      </c>
      <c r="AA235" s="9">
        <f t="shared" si="132"/>
        <v>0</v>
      </c>
      <c r="AB235" s="9">
        <f t="shared" si="106"/>
        <v>0</v>
      </c>
      <c r="AC235" s="9">
        <f t="shared" si="107"/>
        <v>0</v>
      </c>
      <c r="AD235" s="9">
        <f t="shared" si="118"/>
        <v>0</v>
      </c>
      <c r="AE235" s="9">
        <f t="shared" si="108"/>
        <v>0</v>
      </c>
      <c r="AG235" s="9">
        <f t="shared" si="129"/>
        <v>0</v>
      </c>
      <c r="AH235" s="9">
        <f t="shared" si="119"/>
        <v>0</v>
      </c>
      <c r="AI235" s="9">
        <f t="shared" si="109"/>
        <v>0</v>
      </c>
      <c r="AJ235" s="9">
        <f t="shared" si="110"/>
        <v>0</v>
      </c>
      <c r="AK235" s="9">
        <f t="shared" si="120"/>
        <v>0</v>
      </c>
      <c r="AL235" s="9">
        <f t="shared" si="130"/>
        <v>0</v>
      </c>
    </row>
    <row r="236" spans="1:38">
      <c r="A236" s="8">
        <v>228</v>
      </c>
      <c r="B236" s="9">
        <f t="shared" si="131"/>
        <v>467734.75885835761</v>
      </c>
      <c r="C236" s="10">
        <f t="shared" si="111"/>
        <v>0.3</v>
      </c>
      <c r="D236" s="11">
        <f t="shared" si="100"/>
        <v>2.9285530376777613E-2</v>
      </c>
      <c r="E236" s="9">
        <f t="shared" si="121"/>
        <v>5189.0513416127915</v>
      </c>
      <c r="F236" s="9">
        <f t="shared" si="122"/>
        <v>2923.342242864735</v>
      </c>
      <c r="G236" s="9">
        <f t="shared" si="123"/>
        <v>2265.7090987480565</v>
      </c>
      <c r="H236" s="9">
        <f t="shared" si="112"/>
        <v>13631.507996184857</v>
      </c>
      <c r="I236" s="9">
        <f t="shared" si="102"/>
        <v>15897.217094932914</v>
      </c>
      <c r="J236" s="9">
        <f t="shared" si="113"/>
        <v>18820.559337797647</v>
      </c>
      <c r="L236" s="9">
        <f t="shared" si="101"/>
        <v>0</v>
      </c>
      <c r="M236" s="9">
        <f t="shared" si="124"/>
        <v>0</v>
      </c>
      <c r="N236" s="9">
        <f t="shared" si="114"/>
        <v>0</v>
      </c>
      <c r="O236" s="9">
        <f t="shared" si="125"/>
        <v>0</v>
      </c>
      <c r="P236" s="9">
        <f t="shared" si="115"/>
        <v>0</v>
      </c>
      <c r="Q236" s="9">
        <f t="shared" si="116"/>
        <v>0</v>
      </c>
      <c r="S236" s="9">
        <f t="shared" si="126"/>
        <v>0</v>
      </c>
      <c r="T236" s="9">
        <f t="shared" si="127"/>
        <v>0</v>
      </c>
      <c r="U236" s="9">
        <f t="shared" si="103"/>
        <v>0</v>
      </c>
      <c r="V236" s="9">
        <f t="shared" si="104"/>
        <v>0</v>
      </c>
      <c r="W236" s="9">
        <f t="shared" si="117"/>
        <v>0</v>
      </c>
      <c r="X236" s="9">
        <f t="shared" si="105"/>
        <v>0</v>
      </c>
      <c r="Z236" s="9">
        <f t="shared" si="128"/>
        <v>0</v>
      </c>
      <c r="AA236" s="9">
        <f t="shared" si="132"/>
        <v>0</v>
      </c>
      <c r="AB236" s="9">
        <f t="shared" si="106"/>
        <v>0</v>
      </c>
      <c r="AC236" s="9">
        <f t="shared" si="107"/>
        <v>0</v>
      </c>
      <c r="AD236" s="9">
        <f t="shared" si="118"/>
        <v>0</v>
      </c>
      <c r="AE236" s="9">
        <f t="shared" si="108"/>
        <v>0</v>
      </c>
      <c r="AG236" s="9">
        <f t="shared" si="129"/>
        <v>0</v>
      </c>
      <c r="AH236" s="9">
        <f t="shared" si="119"/>
        <v>0</v>
      </c>
      <c r="AI236" s="9">
        <f t="shared" si="109"/>
        <v>0</v>
      </c>
      <c r="AJ236" s="9">
        <f t="shared" si="110"/>
        <v>0</v>
      </c>
      <c r="AK236" s="9">
        <f t="shared" si="120"/>
        <v>0</v>
      </c>
      <c r="AL236" s="9">
        <f t="shared" si="130"/>
        <v>0</v>
      </c>
    </row>
    <row r="237" spans="1:38">
      <c r="A237" s="8">
        <v>229</v>
      </c>
      <c r="B237" s="9">
        <f t="shared" si="131"/>
        <v>451837.5417634247</v>
      </c>
      <c r="C237" s="10">
        <f t="shared" si="111"/>
        <v>0.3</v>
      </c>
      <c r="D237" s="11">
        <f t="shared" si="100"/>
        <v>2.9285530376777613E-2</v>
      </c>
      <c r="E237" s="9">
        <f t="shared" si="121"/>
        <v>5037.0872209213321</v>
      </c>
      <c r="F237" s="9">
        <f t="shared" si="122"/>
        <v>2823.9846360214042</v>
      </c>
      <c r="G237" s="9">
        <f t="shared" si="123"/>
        <v>2213.1025848999279</v>
      </c>
      <c r="H237" s="9">
        <f t="shared" si="112"/>
        <v>13167.490171704285</v>
      </c>
      <c r="I237" s="9">
        <f t="shared" si="102"/>
        <v>15380.592756604212</v>
      </c>
      <c r="J237" s="9">
        <f t="shared" si="113"/>
        <v>18204.577392625615</v>
      </c>
      <c r="L237" s="9">
        <f t="shared" si="101"/>
        <v>0</v>
      </c>
      <c r="M237" s="9">
        <f t="shared" si="124"/>
        <v>0</v>
      </c>
      <c r="N237" s="9">
        <f t="shared" si="114"/>
        <v>0</v>
      </c>
      <c r="O237" s="9">
        <f t="shared" si="125"/>
        <v>0</v>
      </c>
      <c r="P237" s="9">
        <f t="shared" si="115"/>
        <v>0</v>
      </c>
      <c r="Q237" s="9">
        <f t="shared" si="116"/>
        <v>0</v>
      </c>
      <c r="S237" s="9">
        <f t="shared" si="126"/>
        <v>0</v>
      </c>
      <c r="T237" s="9">
        <f t="shared" si="127"/>
        <v>0</v>
      </c>
      <c r="U237" s="9">
        <f t="shared" si="103"/>
        <v>0</v>
      </c>
      <c r="V237" s="9">
        <f t="shared" si="104"/>
        <v>0</v>
      </c>
      <c r="W237" s="9">
        <f t="shared" si="117"/>
        <v>0</v>
      </c>
      <c r="X237" s="9">
        <f t="shared" si="105"/>
        <v>0</v>
      </c>
      <c r="Z237" s="9">
        <f t="shared" si="128"/>
        <v>0</v>
      </c>
      <c r="AA237" s="9">
        <f t="shared" si="132"/>
        <v>0</v>
      </c>
      <c r="AB237" s="9">
        <f t="shared" si="106"/>
        <v>0</v>
      </c>
      <c r="AC237" s="9">
        <f t="shared" si="107"/>
        <v>0</v>
      </c>
      <c r="AD237" s="9">
        <f t="shared" si="118"/>
        <v>0</v>
      </c>
      <c r="AE237" s="9">
        <f t="shared" si="108"/>
        <v>0</v>
      </c>
      <c r="AG237" s="9">
        <f t="shared" si="129"/>
        <v>0</v>
      </c>
      <c r="AH237" s="9">
        <f t="shared" si="119"/>
        <v>0</v>
      </c>
      <c r="AI237" s="9">
        <f t="shared" si="109"/>
        <v>0</v>
      </c>
      <c r="AJ237" s="9">
        <f t="shared" si="110"/>
        <v>0</v>
      </c>
      <c r="AK237" s="9">
        <f t="shared" si="120"/>
        <v>0</v>
      </c>
      <c r="AL237" s="9">
        <f t="shared" si="130"/>
        <v>0</v>
      </c>
    </row>
    <row r="238" spans="1:38">
      <c r="A238" s="8">
        <v>230</v>
      </c>
      <c r="B238" s="9">
        <f t="shared" si="131"/>
        <v>436456.94900682051</v>
      </c>
      <c r="C238" s="10">
        <f t="shared" si="111"/>
        <v>0.3</v>
      </c>
      <c r="D238" s="11">
        <f t="shared" si="100"/>
        <v>2.9285530376777613E-2</v>
      </c>
      <c r="E238" s="9">
        <f t="shared" si="121"/>
        <v>4889.5734501025618</v>
      </c>
      <c r="F238" s="9">
        <f t="shared" si="122"/>
        <v>2727.8559312926282</v>
      </c>
      <c r="G238" s="9">
        <f t="shared" si="123"/>
        <v>2161.7175188099336</v>
      </c>
      <c r="H238" s="9">
        <f t="shared" si="112"/>
        <v>12718.566194231798</v>
      </c>
      <c r="I238" s="9">
        <f t="shared" si="102"/>
        <v>14880.283713041732</v>
      </c>
      <c r="J238" s="9">
        <f t="shared" si="113"/>
        <v>17608.139644334362</v>
      </c>
      <c r="L238" s="9">
        <f t="shared" si="101"/>
        <v>0</v>
      </c>
      <c r="M238" s="9">
        <f t="shared" si="124"/>
        <v>0</v>
      </c>
      <c r="N238" s="9">
        <f t="shared" si="114"/>
        <v>0</v>
      </c>
      <c r="O238" s="9">
        <f t="shared" si="125"/>
        <v>0</v>
      </c>
      <c r="P238" s="9">
        <f t="shared" si="115"/>
        <v>0</v>
      </c>
      <c r="Q238" s="9">
        <f t="shared" si="116"/>
        <v>0</v>
      </c>
      <c r="S238" s="9">
        <f t="shared" si="126"/>
        <v>0</v>
      </c>
      <c r="T238" s="9">
        <f t="shared" si="127"/>
        <v>0</v>
      </c>
      <c r="U238" s="9">
        <f t="shared" si="103"/>
        <v>0</v>
      </c>
      <c r="V238" s="9">
        <f t="shared" si="104"/>
        <v>0</v>
      </c>
      <c r="W238" s="9">
        <f t="shared" si="117"/>
        <v>0</v>
      </c>
      <c r="X238" s="9">
        <f t="shared" si="105"/>
        <v>0</v>
      </c>
      <c r="Z238" s="9">
        <f t="shared" si="128"/>
        <v>0</v>
      </c>
      <c r="AA238" s="9">
        <f t="shared" si="132"/>
        <v>0</v>
      </c>
      <c r="AB238" s="9">
        <f t="shared" si="106"/>
        <v>0</v>
      </c>
      <c r="AC238" s="9">
        <f t="shared" si="107"/>
        <v>0</v>
      </c>
      <c r="AD238" s="9">
        <f t="shared" si="118"/>
        <v>0</v>
      </c>
      <c r="AE238" s="9">
        <f t="shared" si="108"/>
        <v>0</v>
      </c>
      <c r="AG238" s="9">
        <f t="shared" si="129"/>
        <v>0</v>
      </c>
      <c r="AH238" s="9">
        <f t="shared" si="119"/>
        <v>0</v>
      </c>
      <c r="AI238" s="9">
        <f t="shared" si="109"/>
        <v>0</v>
      </c>
      <c r="AJ238" s="9">
        <f t="shared" si="110"/>
        <v>0</v>
      </c>
      <c r="AK238" s="9">
        <f t="shared" si="120"/>
        <v>0</v>
      </c>
      <c r="AL238" s="9">
        <f t="shared" si="130"/>
        <v>0</v>
      </c>
    </row>
    <row r="239" spans="1:38">
      <c r="A239" s="8">
        <v>231</v>
      </c>
      <c r="B239" s="9">
        <f t="shared" si="131"/>
        <v>421576.66529377876</v>
      </c>
      <c r="C239" s="10">
        <f t="shared" si="111"/>
        <v>0.3</v>
      </c>
      <c r="D239" s="11">
        <f t="shared" si="100"/>
        <v>2.9285530376777613E-2</v>
      </c>
      <c r="E239" s="9">
        <f t="shared" si="121"/>
        <v>4746.3796983000975</v>
      </c>
      <c r="F239" s="9">
        <f t="shared" si="122"/>
        <v>2634.854158086117</v>
      </c>
      <c r="G239" s="9">
        <f t="shared" si="123"/>
        <v>2111.5255402139805</v>
      </c>
      <c r="H239" s="9">
        <f t="shared" si="112"/>
        <v>12284.259092252289</v>
      </c>
      <c r="I239" s="9">
        <f t="shared" si="102"/>
        <v>14395.78463246627</v>
      </c>
      <c r="J239" s="9">
        <f t="shared" si="113"/>
        <v>17030.638790552388</v>
      </c>
      <c r="L239" s="9">
        <f t="shared" si="101"/>
        <v>0</v>
      </c>
      <c r="M239" s="9">
        <f t="shared" si="124"/>
        <v>0</v>
      </c>
      <c r="N239" s="9">
        <f t="shared" si="114"/>
        <v>0</v>
      </c>
      <c r="O239" s="9">
        <f t="shared" si="125"/>
        <v>0</v>
      </c>
      <c r="P239" s="9">
        <f t="shared" si="115"/>
        <v>0</v>
      </c>
      <c r="Q239" s="9">
        <f t="shared" si="116"/>
        <v>0</v>
      </c>
      <c r="S239" s="9">
        <f t="shared" si="126"/>
        <v>0</v>
      </c>
      <c r="T239" s="9">
        <f t="shared" si="127"/>
        <v>0</v>
      </c>
      <c r="U239" s="9">
        <f t="shared" si="103"/>
        <v>0</v>
      </c>
      <c r="V239" s="9">
        <f t="shared" si="104"/>
        <v>0</v>
      </c>
      <c r="W239" s="9">
        <f t="shared" si="117"/>
        <v>0</v>
      </c>
      <c r="X239" s="9">
        <f t="shared" si="105"/>
        <v>0</v>
      </c>
      <c r="Z239" s="9">
        <f t="shared" si="128"/>
        <v>0</v>
      </c>
      <c r="AA239" s="9">
        <f t="shared" si="132"/>
        <v>0</v>
      </c>
      <c r="AB239" s="9">
        <f t="shared" si="106"/>
        <v>0</v>
      </c>
      <c r="AC239" s="9">
        <f t="shared" si="107"/>
        <v>0</v>
      </c>
      <c r="AD239" s="9">
        <f t="shared" si="118"/>
        <v>0</v>
      </c>
      <c r="AE239" s="9">
        <f t="shared" si="108"/>
        <v>0</v>
      </c>
      <c r="AG239" s="9">
        <f t="shared" si="129"/>
        <v>0</v>
      </c>
      <c r="AH239" s="9">
        <f t="shared" si="119"/>
        <v>0</v>
      </c>
      <c r="AI239" s="9">
        <f t="shared" si="109"/>
        <v>0</v>
      </c>
      <c r="AJ239" s="9">
        <f t="shared" si="110"/>
        <v>0</v>
      </c>
      <c r="AK239" s="9">
        <f t="shared" si="120"/>
        <v>0</v>
      </c>
      <c r="AL239" s="9">
        <f t="shared" si="130"/>
        <v>0</v>
      </c>
    </row>
    <row r="240" spans="1:38">
      <c r="A240" s="8">
        <v>232</v>
      </c>
      <c r="B240" s="9">
        <f t="shared" si="131"/>
        <v>407180.88066131249</v>
      </c>
      <c r="C240" s="10">
        <f t="shared" si="111"/>
        <v>0.3</v>
      </c>
      <c r="D240" s="11">
        <f t="shared" si="100"/>
        <v>2.9285530376777613E-2</v>
      </c>
      <c r="E240" s="9">
        <f t="shared" si="121"/>
        <v>4607.3794514658102</v>
      </c>
      <c r="F240" s="9">
        <f t="shared" si="122"/>
        <v>2544.880504133203</v>
      </c>
      <c r="G240" s="9">
        <f t="shared" si="123"/>
        <v>2062.4989473326073</v>
      </c>
      <c r="H240" s="9">
        <f t="shared" si="112"/>
        <v>11864.106673875745</v>
      </c>
      <c r="I240" s="9">
        <f t="shared" si="102"/>
        <v>13926.605621208353</v>
      </c>
      <c r="J240" s="9">
        <f t="shared" si="113"/>
        <v>16471.486125341555</v>
      </c>
      <c r="L240" s="9">
        <f t="shared" si="101"/>
        <v>0</v>
      </c>
      <c r="M240" s="9">
        <f t="shared" si="124"/>
        <v>0</v>
      </c>
      <c r="N240" s="9">
        <f t="shared" si="114"/>
        <v>0</v>
      </c>
      <c r="O240" s="9">
        <f t="shared" si="125"/>
        <v>0</v>
      </c>
      <c r="P240" s="9">
        <f t="shared" si="115"/>
        <v>0</v>
      </c>
      <c r="Q240" s="9">
        <f t="shared" si="116"/>
        <v>0</v>
      </c>
      <c r="S240" s="9">
        <f t="shared" si="126"/>
        <v>0</v>
      </c>
      <c r="T240" s="9">
        <f t="shared" si="127"/>
        <v>0</v>
      </c>
      <c r="U240" s="9">
        <f t="shared" si="103"/>
        <v>0</v>
      </c>
      <c r="V240" s="9">
        <f t="shared" si="104"/>
        <v>0</v>
      </c>
      <c r="W240" s="9">
        <f t="shared" si="117"/>
        <v>0</v>
      </c>
      <c r="X240" s="9">
        <f t="shared" si="105"/>
        <v>0</v>
      </c>
      <c r="Z240" s="9">
        <f t="shared" si="128"/>
        <v>0</v>
      </c>
      <c r="AA240" s="9">
        <f t="shared" si="132"/>
        <v>0</v>
      </c>
      <c r="AB240" s="9">
        <f t="shared" si="106"/>
        <v>0</v>
      </c>
      <c r="AC240" s="9">
        <f t="shared" si="107"/>
        <v>0</v>
      </c>
      <c r="AD240" s="9">
        <f t="shared" si="118"/>
        <v>0</v>
      </c>
      <c r="AE240" s="9">
        <f t="shared" si="108"/>
        <v>0</v>
      </c>
      <c r="AG240" s="9">
        <f t="shared" si="129"/>
        <v>0</v>
      </c>
      <c r="AH240" s="9">
        <f t="shared" si="119"/>
        <v>0</v>
      </c>
      <c r="AI240" s="9">
        <f t="shared" si="109"/>
        <v>0</v>
      </c>
      <c r="AJ240" s="9">
        <f t="shared" si="110"/>
        <v>0</v>
      </c>
      <c r="AK240" s="9">
        <f t="shared" si="120"/>
        <v>0</v>
      </c>
      <c r="AL240" s="9">
        <f t="shared" si="130"/>
        <v>0</v>
      </c>
    </row>
    <row r="241" spans="1:38">
      <c r="A241" s="8">
        <v>233</v>
      </c>
      <c r="B241" s="9">
        <f t="shared" si="131"/>
        <v>393254.27504010411</v>
      </c>
      <c r="C241" s="10">
        <f t="shared" si="111"/>
        <v>0.3</v>
      </c>
      <c r="D241" s="11">
        <f t="shared" ref="D241:D304" si="133">1-(1-C241)^(1/12)</f>
        <v>2.9285530376777613E-2</v>
      </c>
      <c r="E241" s="9">
        <f t="shared" si="121"/>
        <v>4472.4499005825674</v>
      </c>
      <c r="F241" s="9">
        <f t="shared" si="122"/>
        <v>2457.8392190006507</v>
      </c>
      <c r="G241" s="9">
        <f t="shared" si="123"/>
        <v>2014.6106815819167</v>
      </c>
      <c r="H241" s="9">
        <f t="shared" si="112"/>
        <v>11457.66107517178</v>
      </c>
      <c r="I241" s="9">
        <f t="shared" si="102"/>
        <v>13472.271756753697</v>
      </c>
      <c r="J241" s="9">
        <f t="shared" si="113"/>
        <v>15930.110975754347</v>
      </c>
      <c r="L241" s="9">
        <f t="shared" si="101"/>
        <v>0</v>
      </c>
      <c r="M241" s="9">
        <f t="shared" si="124"/>
        <v>0</v>
      </c>
      <c r="N241" s="9">
        <f t="shared" si="114"/>
        <v>0</v>
      </c>
      <c r="O241" s="9">
        <f t="shared" si="125"/>
        <v>0</v>
      </c>
      <c r="P241" s="9">
        <f t="shared" si="115"/>
        <v>0</v>
      </c>
      <c r="Q241" s="9">
        <f t="shared" si="116"/>
        <v>0</v>
      </c>
      <c r="S241" s="9">
        <f t="shared" si="126"/>
        <v>0</v>
      </c>
      <c r="T241" s="9">
        <f t="shared" si="127"/>
        <v>0</v>
      </c>
      <c r="U241" s="9">
        <f t="shared" si="103"/>
        <v>0</v>
      </c>
      <c r="V241" s="9">
        <f t="shared" si="104"/>
        <v>0</v>
      </c>
      <c r="W241" s="9">
        <f t="shared" si="117"/>
        <v>0</v>
      </c>
      <c r="X241" s="9">
        <f t="shared" si="105"/>
        <v>0</v>
      </c>
      <c r="Z241" s="9">
        <f t="shared" si="128"/>
        <v>0</v>
      </c>
      <c r="AA241" s="9">
        <f t="shared" si="132"/>
        <v>0</v>
      </c>
      <c r="AB241" s="9">
        <f t="shared" si="106"/>
        <v>0</v>
      </c>
      <c r="AC241" s="9">
        <f t="shared" si="107"/>
        <v>0</v>
      </c>
      <c r="AD241" s="9">
        <f t="shared" si="118"/>
        <v>0</v>
      </c>
      <c r="AE241" s="9">
        <f t="shared" si="108"/>
        <v>0</v>
      </c>
      <c r="AG241" s="9">
        <f t="shared" si="129"/>
        <v>0</v>
      </c>
      <c r="AH241" s="9">
        <f t="shared" si="119"/>
        <v>0</v>
      </c>
      <c r="AI241" s="9">
        <f t="shared" si="109"/>
        <v>0</v>
      </c>
      <c r="AJ241" s="9">
        <f t="shared" si="110"/>
        <v>0</v>
      </c>
      <c r="AK241" s="9">
        <f t="shared" si="120"/>
        <v>0</v>
      </c>
      <c r="AL241" s="9">
        <f t="shared" si="130"/>
        <v>0</v>
      </c>
    </row>
    <row r="242" spans="1:38">
      <c r="A242" s="8">
        <v>234</v>
      </c>
      <c r="B242" s="9">
        <f t="shared" si="131"/>
        <v>379782.00328335044</v>
      </c>
      <c r="C242" s="10">
        <f t="shared" si="111"/>
        <v>0.3</v>
      </c>
      <c r="D242" s="11">
        <f t="shared" si="133"/>
        <v>2.9285530376777613E-2</v>
      </c>
      <c r="E242" s="9">
        <f t="shared" si="121"/>
        <v>4341.4718331604417</v>
      </c>
      <c r="F242" s="9">
        <f t="shared" si="122"/>
        <v>2373.6375205209401</v>
      </c>
      <c r="G242" s="9">
        <f t="shared" si="123"/>
        <v>1967.8343126395016</v>
      </c>
      <c r="H242" s="9">
        <f t="shared" si="112"/>
        <v>11064.488322168745</v>
      </c>
      <c r="I242" s="9">
        <f t="shared" si="102"/>
        <v>13032.322634808246</v>
      </c>
      <c r="J242" s="9">
        <f t="shared" si="113"/>
        <v>15405.960155329187</v>
      </c>
      <c r="L242" s="9">
        <f t="shared" si="101"/>
        <v>0</v>
      </c>
      <c r="M242" s="9">
        <f t="shared" si="124"/>
        <v>0</v>
      </c>
      <c r="N242" s="9">
        <f t="shared" si="114"/>
        <v>0</v>
      </c>
      <c r="O242" s="9">
        <f t="shared" si="125"/>
        <v>0</v>
      </c>
      <c r="P242" s="9">
        <f t="shared" si="115"/>
        <v>0</v>
      </c>
      <c r="Q242" s="9">
        <f t="shared" si="116"/>
        <v>0</v>
      </c>
      <c r="S242" s="9">
        <f t="shared" si="126"/>
        <v>0</v>
      </c>
      <c r="T242" s="9">
        <f t="shared" si="127"/>
        <v>0</v>
      </c>
      <c r="U242" s="9">
        <f t="shared" si="103"/>
        <v>0</v>
      </c>
      <c r="V242" s="9">
        <f t="shared" si="104"/>
        <v>0</v>
      </c>
      <c r="W242" s="9">
        <f t="shared" si="117"/>
        <v>0</v>
      </c>
      <c r="X242" s="9">
        <f t="shared" si="105"/>
        <v>0</v>
      </c>
      <c r="Z242" s="9">
        <f t="shared" si="128"/>
        <v>0</v>
      </c>
      <c r="AA242" s="9">
        <f t="shared" si="132"/>
        <v>0</v>
      </c>
      <c r="AB242" s="9">
        <f t="shared" si="106"/>
        <v>0</v>
      </c>
      <c r="AC242" s="9">
        <f t="shared" si="107"/>
        <v>0</v>
      </c>
      <c r="AD242" s="9">
        <f t="shared" si="118"/>
        <v>0</v>
      </c>
      <c r="AE242" s="9">
        <f t="shared" si="108"/>
        <v>0</v>
      </c>
      <c r="AG242" s="9">
        <f t="shared" si="129"/>
        <v>0</v>
      </c>
      <c r="AH242" s="9">
        <f t="shared" si="119"/>
        <v>0</v>
      </c>
      <c r="AI242" s="9">
        <f t="shared" si="109"/>
        <v>0</v>
      </c>
      <c r="AJ242" s="9">
        <f t="shared" si="110"/>
        <v>0</v>
      </c>
      <c r="AK242" s="9">
        <f t="shared" si="120"/>
        <v>0</v>
      </c>
      <c r="AL242" s="9">
        <f t="shared" si="130"/>
        <v>0</v>
      </c>
    </row>
    <row r="243" spans="1:38">
      <c r="A243" s="8">
        <v>235</v>
      </c>
      <c r="B243" s="9">
        <f t="shared" si="131"/>
        <v>366749.68064854218</v>
      </c>
      <c r="C243" s="10">
        <f t="shared" si="111"/>
        <v>0.3</v>
      </c>
      <c r="D243" s="11">
        <f t="shared" si="133"/>
        <v>2.9285530376777613E-2</v>
      </c>
      <c r="E243" s="9">
        <f t="shared" si="121"/>
        <v>4214.3295279104959</v>
      </c>
      <c r="F243" s="9">
        <f t="shared" si="122"/>
        <v>2292.1855040533883</v>
      </c>
      <c r="G243" s="9">
        <f t="shared" si="123"/>
        <v>1922.1440238571076</v>
      </c>
      <c r="H243" s="9">
        <f t="shared" si="112"/>
        <v>10684.167906107163</v>
      </c>
      <c r="I243" s="9">
        <f t="shared" si="102"/>
        <v>12606.311929964271</v>
      </c>
      <c r="J243" s="9">
        <f t="shared" si="113"/>
        <v>14898.49743401766</v>
      </c>
      <c r="L243" s="9">
        <f t="shared" si="101"/>
        <v>0</v>
      </c>
      <c r="M243" s="9">
        <f t="shared" si="124"/>
        <v>0</v>
      </c>
      <c r="N243" s="9">
        <f t="shared" si="114"/>
        <v>0</v>
      </c>
      <c r="O243" s="9">
        <f t="shared" si="125"/>
        <v>0</v>
      </c>
      <c r="P243" s="9">
        <f t="shared" si="115"/>
        <v>0</v>
      </c>
      <c r="Q243" s="9">
        <f t="shared" si="116"/>
        <v>0</v>
      </c>
      <c r="S243" s="9">
        <f t="shared" si="126"/>
        <v>0</v>
      </c>
      <c r="T243" s="9">
        <f t="shared" si="127"/>
        <v>0</v>
      </c>
      <c r="U243" s="9">
        <f t="shared" si="103"/>
        <v>0</v>
      </c>
      <c r="V243" s="9">
        <f t="shared" si="104"/>
        <v>0</v>
      </c>
      <c r="W243" s="9">
        <f t="shared" si="117"/>
        <v>0</v>
      </c>
      <c r="X243" s="9">
        <f t="shared" si="105"/>
        <v>0</v>
      </c>
      <c r="Z243" s="9">
        <f t="shared" si="128"/>
        <v>0</v>
      </c>
      <c r="AA243" s="9">
        <f t="shared" si="132"/>
        <v>0</v>
      </c>
      <c r="AB243" s="9">
        <f t="shared" si="106"/>
        <v>0</v>
      </c>
      <c r="AC243" s="9">
        <f t="shared" si="107"/>
        <v>0</v>
      </c>
      <c r="AD243" s="9">
        <f t="shared" si="118"/>
        <v>0</v>
      </c>
      <c r="AE243" s="9">
        <f t="shared" si="108"/>
        <v>0</v>
      </c>
      <c r="AG243" s="9">
        <f t="shared" si="129"/>
        <v>0</v>
      </c>
      <c r="AH243" s="9">
        <f t="shared" si="119"/>
        <v>0</v>
      </c>
      <c r="AI243" s="9">
        <f t="shared" si="109"/>
        <v>0</v>
      </c>
      <c r="AJ243" s="9">
        <f t="shared" si="110"/>
        <v>0</v>
      </c>
      <c r="AK243" s="9">
        <f t="shared" si="120"/>
        <v>0</v>
      </c>
      <c r="AL243" s="9">
        <f t="shared" si="130"/>
        <v>0</v>
      </c>
    </row>
    <row r="244" spans="1:38">
      <c r="A244" s="8">
        <v>236</v>
      </c>
      <c r="B244" s="9">
        <f t="shared" si="131"/>
        <v>354143.3687185779</v>
      </c>
      <c r="C244" s="10">
        <f t="shared" si="111"/>
        <v>0.3</v>
      </c>
      <c r="D244" s="11">
        <f t="shared" si="133"/>
        <v>2.9285530376777613E-2</v>
      </c>
      <c r="E244" s="9">
        <f t="shared" si="121"/>
        <v>4090.9106525031229</v>
      </c>
      <c r="F244" s="9">
        <f t="shared" si="122"/>
        <v>2213.3960544911115</v>
      </c>
      <c r="G244" s="9">
        <f t="shared" si="123"/>
        <v>1877.5145980120114</v>
      </c>
      <c r="H244" s="9">
        <f t="shared" si="112"/>
        <v>10316.292371549343</v>
      </c>
      <c r="I244" s="9">
        <f t="shared" si="102"/>
        <v>12193.806969561356</v>
      </c>
      <c r="J244" s="9">
        <f t="shared" si="113"/>
        <v>14407.203024052465</v>
      </c>
      <c r="L244" s="9">
        <f t="shared" si="101"/>
        <v>0</v>
      </c>
      <c r="M244" s="9">
        <f t="shared" si="124"/>
        <v>0</v>
      </c>
      <c r="N244" s="9">
        <f t="shared" si="114"/>
        <v>0</v>
      </c>
      <c r="O244" s="9">
        <f t="shared" si="125"/>
        <v>0</v>
      </c>
      <c r="P244" s="9">
        <f t="shared" si="115"/>
        <v>0</v>
      </c>
      <c r="Q244" s="9">
        <f t="shared" si="116"/>
        <v>0</v>
      </c>
      <c r="S244" s="9">
        <f t="shared" si="126"/>
        <v>0</v>
      </c>
      <c r="T244" s="9">
        <f t="shared" si="127"/>
        <v>0</v>
      </c>
      <c r="U244" s="9">
        <f t="shared" si="103"/>
        <v>0</v>
      </c>
      <c r="V244" s="9">
        <f t="shared" si="104"/>
        <v>0</v>
      </c>
      <c r="W244" s="9">
        <f t="shared" si="117"/>
        <v>0</v>
      </c>
      <c r="X244" s="9">
        <f t="shared" si="105"/>
        <v>0</v>
      </c>
      <c r="Z244" s="9">
        <f t="shared" si="128"/>
        <v>0</v>
      </c>
      <c r="AA244" s="9">
        <f t="shared" si="132"/>
        <v>0</v>
      </c>
      <c r="AB244" s="9">
        <f t="shared" si="106"/>
        <v>0</v>
      </c>
      <c r="AC244" s="9">
        <f t="shared" si="107"/>
        <v>0</v>
      </c>
      <c r="AD244" s="9">
        <f t="shared" si="118"/>
        <v>0</v>
      </c>
      <c r="AE244" s="9">
        <f t="shared" si="108"/>
        <v>0</v>
      </c>
      <c r="AG244" s="9">
        <f t="shared" si="129"/>
        <v>0</v>
      </c>
      <c r="AH244" s="9">
        <f t="shared" si="119"/>
        <v>0</v>
      </c>
      <c r="AI244" s="9">
        <f t="shared" si="109"/>
        <v>0</v>
      </c>
      <c r="AJ244" s="9">
        <f t="shared" si="110"/>
        <v>0</v>
      </c>
      <c r="AK244" s="9">
        <f t="shared" si="120"/>
        <v>0</v>
      </c>
      <c r="AL244" s="9">
        <f t="shared" si="130"/>
        <v>0</v>
      </c>
    </row>
    <row r="245" spans="1:38">
      <c r="A245" s="8">
        <v>237</v>
      </c>
      <c r="B245" s="9">
        <f t="shared" si="131"/>
        <v>341949.56174901652</v>
      </c>
      <c r="C245" s="10">
        <f t="shared" si="111"/>
        <v>0.3</v>
      </c>
      <c r="D245" s="11">
        <f t="shared" si="133"/>
        <v>2.9285530376777613E-2</v>
      </c>
      <c r="E245" s="9">
        <f t="shared" si="121"/>
        <v>3971.1061643205594</v>
      </c>
      <c r="F245" s="9">
        <f t="shared" si="122"/>
        <v>2137.1847609313531</v>
      </c>
      <c r="G245" s="9">
        <f t="shared" si="123"/>
        <v>1833.9214033892063</v>
      </c>
      <c r="H245" s="9">
        <f t="shared" si="112"/>
        <v>9960.4669169590379</v>
      </c>
      <c r="I245" s="9">
        <f t="shared" si="102"/>
        <v>11794.388320348244</v>
      </c>
      <c r="J245" s="9">
        <f t="shared" si="113"/>
        <v>13931.573081279597</v>
      </c>
      <c r="L245" s="9">
        <f t="shared" si="101"/>
        <v>0</v>
      </c>
      <c r="M245" s="9">
        <f t="shared" si="124"/>
        <v>0</v>
      </c>
      <c r="N245" s="9">
        <f t="shared" si="114"/>
        <v>0</v>
      </c>
      <c r="O245" s="9">
        <f t="shared" si="125"/>
        <v>0</v>
      </c>
      <c r="P245" s="9">
        <f t="shared" si="115"/>
        <v>0</v>
      </c>
      <c r="Q245" s="9">
        <f t="shared" si="116"/>
        <v>0</v>
      </c>
      <c r="S245" s="9">
        <f t="shared" si="126"/>
        <v>0</v>
      </c>
      <c r="T245" s="9">
        <f t="shared" si="127"/>
        <v>0</v>
      </c>
      <c r="U245" s="9">
        <f t="shared" si="103"/>
        <v>0</v>
      </c>
      <c r="V245" s="9">
        <f t="shared" si="104"/>
        <v>0</v>
      </c>
      <c r="W245" s="9">
        <f t="shared" si="117"/>
        <v>0</v>
      </c>
      <c r="X245" s="9">
        <f t="shared" si="105"/>
        <v>0</v>
      </c>
      <c r="Z245" s="9">
        <f t="shared" si="128"/>
        <v>0</v>
      </c>
      <c r="AA245" s="9">
        <f t="shared" si="132"/>
        <v>0</v>
      </c>
      <c r="AB245" s="9">
        <f t="shared" si="106"/>
        <v>0</v>
      </c>
      <c r="AC245" s="9">
        <f t="shared" si="107"/>
        <v>0</v>
      </c>
      <c r="AD245" s="9">
        <f t="shared" si="118"/>
        <v>0</v>
      </c>
      <c r="AE245" s="9">
        <f t="shared" si="108"/>
        <v>0</v>
      </c>
      <c r="AG245" s="9">
        <f t="shared" si="129"/>
        <v>0</v>
      </c>
      <c r="AH245" s="9">
        <f t="shared" si="119"/>
        <v>0</v>
      </c>
      <c r="AI245" s="9">
        <f t="shared" si="109"/>
        <v>0</v>
      </c>
      <c r="AJ245" s="9">
        <f t="shared" si="110"/>
        <v>0</v>
      </c>
      <c r="AK245" s="9">
        <f t="shared" si="120"/>
        <v>0</v>
      </c>
      <c r="AL245" s="9">
        <f t="shared" si="130"/>
        <v>0</v>
      </c>
    </row>
    <row r="246" spans="1:38">
      <c r="A246" s="8">
        <v>238</v>
      </c>
      <c r="B246" s="9">
        <f t="shared" si="131"/>
        <v>330155.17342866829</v>
      </c>
      <c r="C246" s="10">
        <f t="shared" si="111"/>
        <v>0.3</v>
      </c>
      <c r="D246" s="11">
        <f t="shared" si="133"/>
        <v>2.9285530376777613E-2</v>
      </c>
      <c r="E246" s="9">
        <f t="shared" si="121"/>
        <v>3854.8102141159407</v>
      </c>
      <c r="F246" s="9">
        <f t="shared" si="122"/>
        <v>2063.4698339291767</v>
      </c>
      <c r="G246" s="9">
        <f t="shared" si="123"/>
        <v>1791.3403801867639</v>
      </c>
      <c r="H246" s="9">
        <f t="shared" si="112"/>
        <v>9616.3090073764397</v>
      </c>
      <c r="I246" s="9">
        <f t="shared" si="102"/>
        <v>11407.649387563204</v>
      </c>
      <c r="J246" s="9">
        <f t="shared" si="113"/>
        <v>13471.119221492379</v>
      </c>
      <c r="L246" s="9">
        <f t="shared" si="101"/>
        <v>0</v>
      </c>
      <c r="M246" s="9">
        <f t="shared" si="124"/>
        <v>0</v>
      </c>
      <c r="N246" s="9">
        <f t="shared" si="114"/>
        <v>0</v>
      </c>
      <c r="O246" s="9">
        <f t="shared" si="125"/>
        <v>0</v>
      </c>
      <c r="P246" s="9">
        <f t="shared" si="115"/>
        <v>0</v>
      </c>
      <c r="Q246" s="9">
        <f t="shared" si="116"/>
        <v>0</v>
      </c>
      <c r="S246" s="9">
        <f t="shared" si="126"/>
        <v>0</v>
      </c>
      <c r="T246" s="9">
        <f t="shared" si="127"/>
        <v>0</v>
      </c>
      <c r="U246" s="9">
        <f t="shared" si="103"/>
        <v>0</v>
      </c>
      <c r="V246" s="9">
        <f t="shared" si="104"/>
        <v>0</v>
      </c>
      <c r="W246" s="9">
        <f t="shared" si="117"/>
        <v>0</v>
      </c>
      <c r="X246" s="9">
        <f t="shared" si="105"/>
        <v>0</v>
      </c>
      <c r="Z246" s="9">
        <f t="shared" si="128"/>
        <v>0</v>
      </c>
      <c r="AA246" s="9">
        <f t="shared" si="132"/>
        <v>0</v>
      </c>
      <c r="AB246" s="9">
        <f t="shared" si="106"/>
        <v>0</v>
      </c>
      <c r="AC246" s="9">
        <f t="shared" si="107"/>
        <v>0</v>
      </c>
      <c r="AD246" s="9">
        <f t="shared" si="118"/>
        <v>0</v>
      </c>
      <c r="AE246" s="9">
        <f t="shared" si="108"/>
        <v>0</v>
      </c>
      <c r="AG246" s="9">
        <f t="shared" si="129"/>
        <v>0</v>
      </c>
      <c r="AH246" s="9">
        <f t="shared" si="119"/>
        <v>0</v>
      </c>
      <c r="AI246" s="9">
        <f t="shared" si="109"/>
        <v>0</v>
      </c>
      <c r="AJ246" s="9">
        <f t="shared" si="110"/>
        <v>0</v>
      </c>
      <c r="AK246" s="9">
        <f t="shared" si="120"/>
        <v>0</v>
      </c>
      <c r="AL246" s="9">
        <f t="shared" si="130"/>
        <v>0</v>
      </c>
    </row>
    <row r="247" spans="1:38">
      <c r="A247" s="8">
        <v>239</v>
      </c>
      <c r="B247" s="9">
        <f t="shared" si="131"/>
        <v>318747.52404110506</v>
      </c>
      <c r="C247" s="10">
        <f t="shared" si="111"/>
        <v>0.3</v>
      </c>
      <c r="D247" s="11">
        <f t="shared" si="133"/>
        <v>2.9285530376777613E-2</v>
      </c>
      <c r="E247" s="9">
        <f t="shared" si="121"/>
        <v>3741.9200524937369</v>
      </c>
      <c r="F247" s="9">
        <f t="shared" si="122"/>
        <v>1992.1720252569064</v>
      </c>
      <c r="G247" s="9">
        <f t="shared" si="123"/>
        <v>1749.7480272368305</v>
      </c>
      <c r="H247" s="9">
        <f t="shared" si="112"/>
        <v>9283.4479988250841</v>
      </c>
      <c r="I247" s="9">
        <f t="shared" si="102"/>
        <v>11033.196026061914</v>
      </c>
      <c r="J247" s="9">
        <f t="shared" si="113"/>
        <v>13025.368051318821</v>
      </c>
      <c r="L247" s="9">
        <f t="shared" ref="L247:L310" si="134">IF(L246-P246&gt;0,L246-P246,0)</f>
        <v>0</v>
      </c>
      <c r="M247" s="9">
        <f t="shared" si="124"/>
        <v>0</v>
      </c>
      <c r="N247" s="9">
        <f t="shared" si="114"/>
        <v>0</v>
      </c>
      <c r="O247" s="9">
        <f t="shared" si="125"/>
        <v>0</v>
      </c>
      <c r="P247" s="9">
        <f t="shared" si="115"/>
        <v>0</v>
      </c>
      <c r="Q247" s="9">
        <f t="shared" si="116"/>
        <v>0</v>
      </c>
      <c r="S247" s="9">
        <f t="shared" si="126"/>
        <v>0</v>
      </c>
      <c r="T247" s="9">
        <f t="shared" si="127"/>
        <v>0</v>
      </c>
      <c r="U247" s="9">
        <f t="shared" si="103"/>
        <v>0</v>
      </c>
      <c r="V247" s="9">
        <f t="shared" si="104"/>
        <v>0</v>
      </c>
      <c r="W247" s="9">
        <f t="shared" si="117"/>
        <v>0</v>
      </c>
      <c r="X247" s="9">
        <f t="shared" si="105"/>
        <v>0</v>
      </c>
      <c r="Z247" s="9">
        <f t="shared" si="128"/>
        <v>0</v>
      </c>
      <c r="AA247" s="9">
        <f t="shared" si="132"/>
        <v>0</v>
      </c>
      <c r="AB247" s="9">
        <f t="shared" si="106"/>
        <v>0</v>
      </c>
      <c r="AC247" s="9">
        <f t="shared" si="107"/>
        <v>0</v>
      </c>
      <c r="AD247" s="9">
        <f t="shared" si="118"/>
        <v>0</v>
      </c>
      <c r="AE247" s="9">
        <f t="shared" si="108"/>
        <v>0</v>
      </c>
      <c r="AG247" s="9">
        <f t="shared" si="129"/>
        <v>0</v>
      </c>
      <c r="AH247" s="9">
        <f t="shared" si="119"/>
        <v>0</v>
      </c>
      <c r="AI247" s="9">
        <f t="shared" si="109"/>
        <v>0</v>
      </c>
      <c r="AJ247" s="9">
        <f t="shared" si="110"/>
        <v>0</v>
      </c>
      <c r="AK247" s="9">
        <f t="shared" si="120"/>
        <v>0</v>
      </c>
      <c r="AL247" s="9">
        <f t="shared" si="130"/>
        <v>0</v>
      </c>
    </row>
    <row r="248" spans="1:38">
      <c r="A248" s="8">
        <v>240</v>
      </c>
      <c r="B248" s="9">
        <f t="shared" si="131"/>
        <v>307714.32801504317</v>
      </c>
      <c r="C248" s="10">
        <f t="shared" si="111"/>
        <v>0.3</v>
      </c>
      <c r="D248" s="11">
        <f t="shared" si="133"/>
        <v>2.9285530376777613E-2</v>
      </c>
      <c r="E248" s="9">
        <f t="shared" si="121"/>
        <v>3632.3359391289587</v>
      </c>
      <c r="F248" s="9">
        <f t="shared" si="122"/>
        <v>1923.2145500940196</v>
      </c>
      <c r="G248" s="9">
        <f t="shared" si="123"/>
        <v>1709.1213890349391</v>
      </c>
      <c r="H248" s="9">
        <f t="shared" si="112"/>
        <v>8961.524774098074</v>
      </c>
      <c r="I248" s="9">
        <f t="shared" si="102"/>
        <v>10670.646163133013</v>
      </c>
      <c r="J248" s="9">
        <f t="shared" si="113"/>
        <v>12593.860713227034</v>
      </c>
      <c r="L248" s="9">
        <f t="shared" si="134"/>
        <v>0</v>
      </c>
      <c r="M248" s="9">
        <f t="shared" si="124"/>
        <v>0</v>
      </c>
      <c r="N248" s="9">
        <f t="shared" si="114"/>
        <v>0</v>
      </c>
      <c r="O248" s="9">
        <f t="shared" si="125"/>
        <v>0</v>
      </c>
      <c r="P248" s="9">
        <f t="shared" si="115"/>
        <v>0</v>
      </c>
      <c r="Q248" s="9">
        <f t="shared" si="116"/>
        <v>0</v>
      </c>
      <c r="S248" s="9">
        <f t="shared" si="126"/>
        <v>0</v>
      </c>
      <c r="T248" s="9">
        <f t="shared" si="127"/>
        <v>0</v>
      </c>
      <c r="U248" s="9">
        <f t="shared" si="103"/>
        <v>0</v>
      </c>
      <c r="V248" s="9">
        <f t="shared" si="104"/>
        <v>0</v>
      </c>
      <c r="W248" s="9">
        <f t="shared" si="117"/>
        <v>0</v>
      </c>
      <c r="X248" s="9">
        <f t="shared" si="105"/>
        <v>0</v>
      </c>
      <c r="Z248" s="9">
        <f t="shared" si="128"/>
        <v>0</v>
      </c>
      <c r="AA248" s="9">
        <f t="shared" si="132"/>
        <v>0</v>
      </c>
      <c r="AB248" s="9">
        <f t="shared" si="106"/>
        <v>0</v>
      </c>
      <c r="AC248" s="9">
        <f t="shared" si="107"/>
        <v>0</v>
      </c>
      <c r="AD248" s="9">
        <f t="shared" si="118"/>
        <v>0</v>
      </c>
      <c r="AE248" s="9">
        <f t="shared" si="108"/>
        <v>0</v>
      </c>
      <c r="AG248" s="9">
        <f t="shared" si="129"/>
        <v>0</v>
      </c>
      <c r="AH248" s="9">
        <f t="shared" si="119"/>
        <v>0</v>
      </c>
      <c r="AI248" s="9">
        <f t="shared" si="109"/>
        <v>0</v>
      </c>
      <c r="AJ248" s="9">
        <f t="shared" si="110"/>
        <v>0</v>
      </c>
      <c r="AK248" s="9">
        <f t="shared" si="120"/>
        <v>0</v>
      </c>
      <c r="AL248" s="9">
        <f t="shared" si="130"/>
        <v>0</v>
      </c>
    </row>
    <row r="249" spans="1:38">
      <c r="A249" s="8">
        <v>241</v>
      </c>
      <c r="B249" s="9">
        <f t="shared" si="131"/>
        <v>297043.68185191014</v>
      </c>
      <c r="C249" s="10">
        <f t="shared" si="111"/>
        <v>0.3</v>
      </c>
      <c r="D249" s="11">
        <f t="shared" si="133"/>
        <v>2.9285530376777613E-2</v>
      </c>
      <c r="E249" s="9">
        <f t="shared" si="121"/>
        <v>3525.9610546449362</v>
      </c>
      <c r="F249" s="9">
        <f t="shared" si="122"/>
        <v>1856.5230115744382</v>
      </c>
      <c r="G249" s="9">
        <f t="shared" si="123"/>
        <v>1669.438043070498</v>
      </c>
      <c r="H249" s="9">
        <f t="shared" si="112"/>
        <v>8650.1913895814905</v>
      </c>
      <c r="I249" s="9">
        <f t="shared" si="102"/>
        <v>10319.629432651989</v>
      </c>
      <c r="J249" s="9">
        <f t="shared" si="113"/>
        <v>12176.152444226427</v>
      </c>
      <c r="L249" s="9">
        <f t="shared" si="134"/>
        <v>0</v>
      </c>
      <c r="M249" s="9">
        <f t="shared" si="124"/>
        <v>0</v>
      </c>
      <c r="N249" s="9">
        <f t="shared" si="114"/>
        <v>0</v>
      </c>
      <c r="O249" s="9">
        <f t="shared" si="125"/>
        <v>0</v>
      </c>
      <c r="P249" s="9">
        <f t="shared" si="115"/>
        <v>0</v>
      </c>
      <c r="Q249" s="9">
        <f t="shared" si="116"/>
        <v>0</v>
      </c>
      <c r="S249" s="9">
        <f t="shared" si="126"/>
        <v>0</v>
      </c>
      <c r="T249" s="9">
        <f t="shared" si="127"/>
        <v>0</v>
      </c>
      <c r="U249" s="9">
        <f t="shared" si="103"/>
        <v>0</v>
      </c>
      <c r="V249" s="9">
        <f t="shared" si="104"/>
        <v>0</v>
      </c>
      <c r="W249" s="9">
        <f t="shared" si="117"/>
        <v>0</v>
      </c>
      <c r="X249" s="9">
        <f t="shared" si="105"/>
        <v>0</v>
      </c>
      <c r="Z249" s="9">
        <f t="shared" si="128"/>
        <v>0</v>
      </c>
      <c r="AA249" s="9">
        <f t="shared" si="132"/>
        <v>0</v>
      </c>
      <c r="AB249" s="9">
        <f t="shared" si="106"/>
        <v>0</v>
      </c>
      <c r="AC249" s="9">
        <f t="shared" si="107"/>
        <v>0</v>
      </c>
      <c r="AD249" s="9">
        <f t="shared" si="118"/>
        <v>0</v>
      </c>
      <c r="AE249" s="9">
        <f t="shared" si="108"/>
        <v>0</v>
      </c>
      <c r="AG249" s="9">
        <f t="shared" si="129"/>
        <v>0</v>
      </c>
      <c r="AH249" s="9">
        <f t="shared" si="119"/>
        <v>0</v>
      </c>
      <c r="AI249" s="9">
        <f t="shared" si="109"/>
        <v>0</v>
      </c>
      <c r="AJ249" s="9">
        <f t="shared" si="110"/>
        <v>0</v>
      </c>
      <c r="AK249" s="9">
        <f t="shared" si="120"/>
        <v>0</v>
      </c>
      <c r="AL249" s="9">
        <f t="shared" si="130"/>
        <v>0</v>
      </c>
    </row>
    <row r="250" spans="1:38">
      <c r="A250" s="8">
        <v>242</v>
      </c>
      <c r="B250" s="9">
        <f t="shared" si="131"/>
        <v>286724.05241925817</v>
      </c>
      <c r="C250" s="10">
        <f t="shared" si="111"/>
        <v>0.3</v>
      </c>
      <c r="D250" s="11">
        <f t="shared" si="133"/>
        <v>2.9285530376777613E-2</v>
      </c>
      <c r="E250" s="9">
        <f t="shared" si="121"/>
        <v>3422.7014150717964</v>
      </c>
      <c r="F250" s="9">
        <f t="shared" si="122"/>
        <v>1792.0253276203634</v>
      </c>
      <c r="G250" s="9">
        <f t="shared" si="123"/>
        <v>1630.676087451433</v>
      </c>
      <c r="H250" s="9">
        <f t="shared" si="112"/>
        <v>8349.1107327832178</v>
      </c>
      <c r="I250" s="9">
        <f t="shared" si="102"/>
        <v>9979.7868202346508</v>
      </c>
      <c r="J250" s="9">
        <f t="shared" si="113"/>
        <v>11771.812147855015</v>
      </c>
      <c r="L250" s="9">
        <f t="shared" si="134"/>
        <v>0</v>
      </c>
      <c r="M250" s="9">
        <f t="shared" si="124"/>
        <v>0</v>
      </c>
      <c r="N250" s="9">
        <f t="shared" si="114"/>
        <v>0</v>
      </c>
      <c r="O250" s="9">
        <f t="shared" si="125"/>
        <v>0</v>
      </c>
      <c r="P250" s="9">
        <f t="shared" si="115"/>
        <v>0</v>
      </c>
      <c r="Q250" s="9">
        <f t="shared" si="116"/>
        <v>0</v>
      </c>
      <c r="S250" s="9">
        <f t="shared" si="126"/>
        <v>0</v>
      </c>
      <c r="T250" s="9">
        <f t="shared" si="127"/>
        <v>0</v>
      </c>
      <c r="U250" s="9">
        <f t="shared" si="103"/>
        <v>0</v>
      </c>
      <c r="V250" s="9">
        <f t="shared" si="104"/>
        <v>0</v>
      </c>
      <c r="W250" s="9">
        <f t="shared" si="117"/>
        <v>0</v>
      </c>
      <c r="X250" s="9">
        <f t="shared" si="105"/>
        <v>0</v>
      </c>
      <c r="Z250" s="9">
        <f t="shared" si="128"/>
        <v>0</v>
      </c>
      <c r="AA250" s="9">
        <f t="shared" si="132"/>
        <v>0</v>
      </c>
      <c r="AB250" s="9">
        <f t="shared" si="106"/>
        <v>0</v>
      </c>
      <c r="AC250" s="9">
        <f t="shared" si="107"/>
        <v>0</v>
      </c>
      <c r="AD250" s="9">
        <f t="shared" si="118"/>
        <v>0</v>
      </c>
      <c r="AE250" s="9">
        <f t="shared" si="108"/>
        <v>0</v>
      </c>
      <c r="AG250" s="9">
        <f t="shared" si="129"/>
        <v>0</v>
      </c>
      <c r="AH250" s="9">
        <f t="shared" si="119"/>
        <v>0</v>
      </c>
      <c r="AI250" s="9">
        <f t="shared" si="109"/>
        <v>0</v>
      </c>
      <c r="AJ250" s="9">
        <f t="shared" si="110"/>
        <v>0</v>
      </c>
      <c r="AK250" s="9">
        <f t="shared" si="120"/>
        <v>0</v>
      </c>
      <c r="AL250" s="9">
        <f t="shared" si="130"/>
        <v>0</v>
      </c>
    </row>
    <row r="251" spans="1:38">
      <c r="A251" s="8">
        <v>243</v>
      </c>
      <c r="B251" s="9">
        <f t="shared" si="131"/>
        <v>276744.26559902349</v>
      </c>
      <c r="C251" s="10">
        <f t="shared" si="111"/>
        <v>0.3</v>
      </c>
      <c r="D251" s="11">
        <f t="shared" si="133"/>
        <v>2.9285530376777613E-2</v>
      </c>
      <c r="E251" s="9">
        <f t="shared" si="121"/>
        <v>3322.4657888100724</v>
      </c>
      <c r="F251" s="9">
        <f t="shared" si="122"/>
        <v>1729.6516599938966</v>
      </c>
      <c r="G251" s="9">
        <f t="shared" si="123"/>
        <v>1592.8141288161758</v>
      </c>
      <c r="H251" s="9">
        <f t="shared" si="112"/>
        <v>8057.9561902452069</v>
      </c>
      <c r="I251" s="9">
        <f t="shared" si="102"/>
        <v>9650.7703190613829</v>
      </c>
      <c r="J251" s="9">
        <f t="shared" si="113"/>
        <v>11380.42197905528</v>
      </c>
      <c r="L251" s="9">
        <f t="shared" si="134"/>
        <v>0</v>
      </c>
      <c r="M251" s="9">
        <f t="shared" si="124"/>
        <v>0</v>
      </c>
      <c r="N251" s="9">
        <f t="shared" si="114"/>
        <v>0</v>
      </c>
      <c r="O251" s="9">
        <f t="shared" si="125"/>
        <v>0</v>
      </c>
      <c r="P251" s="9">
        <f t="shared" si="115"/>
        <v>0</v>
      </c>
      <c r="Q251" s="9">
        <f t="shared" si="116"/>
        <v>0</v>
      </c>
      <c r="S251" s="9">
        <f t="shared" si="126"/>
        <v>0</v>
      </c>
      <c r="T251" s="9">
        <f t="shared" si="127"/>
        <v>0</v>
      </c>
      <c r="U251" s="9">
        <f t="shared" si="103"/>
        <v>0</v>
      </c>
      <c r="V251" s="9">
        <f t="shared" si="104"/>
        <v>0</v>
      </c>
      <c r="W251" s="9">
        <f t="shared" si="117"/>
        <v>0</v>
      </c>
      <c r="X251" s="9">
        <f t="shared" si="105"/>
        <v>0</v>
      </c>
      <c r="Z251" s="9">
        <f t="shared" si="128"/>
        <v>0</v>
      </c>
      <c r="AA251" s="9">
        <f t="shared" si="132"/>
        <v>0</v>
      </c>
      <c r="AB251" s="9">
        <f t="shared" si="106"/>
        <v>0</v>
      </c>
      <c r="AC251" s="9">
        <f t="shared" si="107"/>
        <v>0</v>
      </c>
      <c r="AD251" s="9">
        <f t="shared" si="118"/>
        <v>0</v>
      </c>
      <c r="AE251" s="9">
        <f t="shared" si="108"/>
        <v>0</v>
      </c>
      <c r="AG251" s="9">
        <f t="shared" si="129"/>
        <v>0</v>
      </c>
      <c r="AH251" s="9">
        <f t="shared" si="119"/>
        <v>0</v>
      </c>
      <c r="AI251" s="9">
        <f t="shared" si="109"/>
        <v>0</v>
      </c>
      <c r="AJ251" s="9">
        <f t="shared" si="110"/>
        <v>0</v>
      </c>
      <c r="AK251" s="9">
        <f t="shared" si="120"/>
        <v>0</v>
      </c>
      <c r="AL251" s="9">
        <f t="shared" si="130"/>
        <v>0</v>
      </c>
    </row>
    <row r="252" spans="1:38">
      <c r="A252" s="8">
        <v>244</v>
      </c>
      <c r="B252" s="9">
        <f t="shared" si="131"/>
        <v>267093.49527996208</v>
      </c>
      <c r="C252" s="10">
        <f t="shared" si="111"/>
        <v>0.3</v>
      </c>
      <c r="D252" s="11">
        <f t="shared" si="133"/>
        <v>2.9285530376777613E-2</v>
      </c>
      <c r="E252" s="9">
        <f t="shared" si="121"/>
        <v>3225.16561602607</v>
      </c>
      <c r="F252" s="9">
        <f t="shared" si="122"/>
        <v>1669.3343454997628</v>
      </c>
      <c r="G252" s="9">
        <f t="shared" si="123"/>
        <v>1555.8312705263072</v>
      </c>
      <c r="H252" s="9">
        <f t="shared" si="112"/>
        <v>7776.4113255268994</v>
      </c>
      <c r="I252" s="9">
        <f t="shared" si="102"/>
        <v>9332.2425960532073</v>
      </c>
      <c r="J252" s="9">
        <f t="shared" si="113"/>
        <v>11001.576941552968</v>
      </c>
      <c r="L252" s="9">
        <f t="shared" si="134"/>
        <v>0</v>
      </c>
      <c r="M252" s="9">
        <f t="shared" si="124"/>
        <v>0</v>
      </c>
      <c r="N252" s="9">
        <f t="shared" si="114"/>
        <v>0</v>
      </c>
      <c r="O252" s="9">
        <f t="shared" si="125"/>
        <v>0</v>
      </c>
      <c r="P252" s="9">
        <f t="shared" si="115"/>
        <v>0</v>
      </c>
      <c r="Q252" s="9">
        <f t="shared" si="116"/>
        <v>0</v>
      </c>
      <c r="S252" s="9">
        <f t="shared" si="126"/>
        <v>0</v>
      </c>
      <c r="T252" s="9">
        <f t="shared" si="127"/>
        <v>0</v>
      </c>
      <c r="U252" s="9">
        <f t="shared" si="103"/>
        <v>0</v>
      </c>
      <c r="V252" s="9">
        <f t="shared" si="104"/>
        <v>0</v>
      </c>
      <c r="W252" s="9">
        <f t="shared" si="117"/>
        <v>0</v>
      </c>
      <c r="X252" s="9">
        <f t="shared" si="105"/>
        <v>0</v>
      </c>
      <c r="Z252" s="9">
        <f t="shared" si="128"/>
        <v>0</v>
      </c>
      <c r="AA252" s="9">
        <f t="shared" si="132"/>
        <v>0</v>
      </c>
      <c r="AB252" s="9">
        <f t="shared" si="106"/>
        <v>0</v>
      </c>
      <c r="AC252" s="9">
        <f t="shared" si="107"/>
        <v>0</v>
      </c>
      <c r="AD252" s="9">
        <f t="shared" si="118"/>
        <v>0</v>
      </c>
      <c r="AE252" s="9">
        <f t="shared" si="108"/>
        <v>0</v>
      </c>
      <c r="AG252" s="9">
        <f t="shared" si="129"/>
        <v>0</v>
      </c>
      <c r="AH252" s="9">
        <f t="shared" si="119"/>
        <v>0</v>
      </c>
      <c r="AI252" s="9">
        <f t="shared" si="109"/>
        <v>0</v>
      </c>
      <c r="AJ252" s="9">
        <f t="shared" si="110"/>
        <v>0</v>
      </c>
      <c r="AK252" s="9">
        <f t="shared" si="120"/>
        <v>0</v>
      </c>
      <c r="AL252" s="9">
        <f t="shared" si="130"/>
        <v>0</v>
      </c>
    </row>
    <row r="253" spans="1:38">
      <c r="A253" s="8">
        <v>245</v>
      </c>
      <c r="B253" s="9">
        <f t="shared" si="131"/>
        <v>257761.25268390888</v>
      </c>
      <c r="C253" s="10">
        <f t="shared" si="111"/>
        <v>0.3</v>
      </c>
      <c r="D253" s="11">
        <f t="shared" si="133"/>
        <v>2.9285530376777613E-2</v>
      </c>
      <c r="E253" s="9">
        <f t="shared" si="121"/>
        <v>3130.7149304078007</v>
      </c>
      <c r="F253" s="9">
        <f t="shared" si="122"/>
        <v>1611.0078292744304</v>
      </c>
      <c r="G253" s="9">
        <f t="shared" si="123"/>
        <v>1519.7071011333703</v>
      </c>
      <c r="H253" s="9">
        <f t="shared" si="112"/>
        <v>7504.169566956818</v>
      </c>
      <c r="I253" s="9">
        <f t="shared" si="102"/>
        <v>9023.8766680901881</v>
      </c>
      <c r="J253" s="9">
        <f t="shared" si="113"/>
        <v>10634.884497364619</v>
      </c>
      <c r="L253" s="9">
        <f t="shared" si="134"/>
        <v>0</v>
      </c>
      <c r="M253" s="9">
        <f t="shared" si="124"/>
        <v>0</v>
      </c>
      <c r="N253" s="9">
        <f t="shared" si="114"/>
        <v>0</v>
      </c>
      <c r="O253" s="9">
        <f t="shared" si="125"/>
        <v>0</v>
      </c>
      <c r="P253" s="9">
        <f t="shared" si="115"/>
        <v>0</v>
      </c>
      <c r="Q253" s="9">
        <f t="shared" si="116"/>
        <v>0</v>
      </c>
      <c r="S253" s="9">
        <f t="shared" si="126"/>
        <v>0</v>
      </c>
      <c r="T253" s="9">
        <f t="shared" si="127"/>
        <v>0</v>
      </c>
      <c r="U253" s="9">
        <f t="shared" si="103"/>
        <v>0</v>
      </c>
      <c r="V253" s="9">
        <f t="shared" si="104"/>
        <v>0</v>
      </c>
      <c r="W253" s="9">
        <f t="shared" si="117"/>
        <v>0</v>
      </c>
      <c r="X253" s="9">
        <f t="shared" si="105"/>
        <v>0</v>
      </c>
      <c r="Z253" s="9">
        <f t="shared" si="128"/>
        <v>0</v>
      </c>
      <c r="AA253" s="9">
        <f t="shared" si="132"/>
        <v>0</v>
      </c>
      <c r="AB253" s="9">
        <f t="shared" si="106"/>
        <v>0</v>
      </c>
      <c r="AC253" s="9">
        <f t="shared" si="107"/>
        <v>0</v>
      </c>
      <c r="AD253" s="9">
        <f t="shared" si="118"/>
        <v>0</v>
      </c>
      <c r="AE253" s="9">
        <f t="shared" si="108"/>
        <v>0</v>
      </c>
      <c r="AG253" s="9">
        <f t="shared" si="129"/>
        <v>0</v>
      </c>
      <c r="AH253" s="9">
        <f t="shared" si="119"/>
        <v>0</v>
      </c>
      <c r="AI253" s="9">
        <f t="shared" si="109"/>
        <v>0</v>
      </c>
      <c r="AJ253" s="9">
        <f t="shared" si="110"/>
        <v>0</v>
      </c>
      <c r="AK253" s="9">
        <f t="shared" si="120"/>
        <v>0</v>
      </c>
      <c r="AL253" s="9">
        <f t="shared" si="130"/>
        <v>0</v>
      </c>
    </row>
    <row r="254" spans="1:38">
      <c r="A254" s="8">
        <v>246</v>
      </c>
      <c r="B254" s="9">
        <f t="shared" si="131"/>
        <v>248737.37601581871</v>
      </c>
      <c r="C254" s="10">
        <f t="shared" si="111"/>
        <v>0.3</v>
      </c>
      <c r="D254" s="11">
        <f t="shared" si="133"/>
        <v>2.9285530376777613E-2</v>
      </c>
      <c r="E254" s="9">
        <f t="shared" si="121"/>
        <v>3039.0302832123116</v>
      </c>
      <c r="F254" s="9">
        <f t="shared" si="122"/>
        <v>1554.6086000988669</v>
      </c>
      <c r="G254" s="9">
        <f t="shared" si="123"/>
        <v>1484.4216831134447</v>
      </c>
      <c r="H254" s="9">
        <f t="shared" si="112"/>
        <v>7240.9339048584479</v>
      </c>
      <c r="I254" s="9">
        <f t="shared" si="102"/>
        <v>8725.3555879718933</v>
      </c>
      <c r="J254" s="9">
        <f t="shared" si="113"/>
        <v>10279.96418807076</v>
      </c>
      <c r="L254" s="9">
        <f t="shared" si="134"/>
        <v>0</v>
      </c>
      <c r="M254" s="9">
        <f t="shared" si="124"/>
        <v>0</v>
      </c>
      <c r="N254" s="9">
        <f t="shared" si="114"/>
        <v>0</v>
      </c>
      <c r="O254" s="9">
        <f t="shared" si="125"/>
        <v>0</v>
      </c>
      <c r="P254" s="9">
        <f t="shared" si="115"/>
        <v>0</v>
      </c>
      <c r="Q254" s="9">
        <f t="shared" si="116"/>
        <v>0</v>
      </c>
      <c r="S254" s="9">
        <f t="shared" si="126"/>
        <v>0</v>
      </c>
      <c r="T254" s="9">
        <f t="shared" si="127"/>
        <v>0</v>
      </c>
      <c r="U254" s="9">
        <f t="shared" si="103"/>
        <v>0</v>
      </c>
      <c r="V254" s="9">
        <f t="shared" si="104"/>
        <v>0</v>
      </c>
      <c r="W254" s="9">
        <f t="shared" si="117"/>
        <v>0</v>
      </c>
      <c r="X254" s="9">
        <f t="shared" si="105"/>
        <v>0</v>
      </c>
      <c r="Z254" s="9">
        <f t="shared" si="128"/>
        <v>0</v>
      </c>
      <c r="AA254" s="9">
        <f t="shared" si="132"/>
        <v>0</v>
      </c>
      <c r="AB254" s="9">
        <f t="shared" si="106"/>
        <v>0</v>
      </c>
      <c r="AC254" s="9">
        <f t="shared" si="107"/>
        <v>0</v>
      </c>
      <c r="AD254" s="9">
        <f t="shared" si="118"/>
        <v>0</v>
      </c>
      <c r="AE254" s="9">
        <f t="shared" si="108"/>
        <v>0</v>
      </c>
      <c r="AG254" s="9">
        <f t="shared" si="129"/>
        <v>0</v>
      </c>
      <c r="AH254" s="9">
        <f t="shared" si="119"/>
        <v>0</v>
      </c>
      <c r="AI254" s="9">
        <f t="shared" si="109"/>
        <v>0</v>
      </c>
      <c r="AJ254" s="9">
        <f t="shared" si="110"/>
        <v>0</v>
      </c>
      <c r="AK254" s="9">
        <f t="shared" si="120"/>
        <v>0</v>
      </c>
      <c r="AL254" s="9">
        <f t="shared" si="130"/>
        <v>0</v>
      </c>
    </row>
    <row r="255" spans="1:38">
      <c r="A255" s="8">
        <v>247</v>
      </c>
      <c r="B255" s="9">
        <f t="shared" si="131"/>
        <v>240012.02042784682</v>
      </c>
      <c r="C255" s="10">
        <f t="shared" si="111"/>
        <v>0.3</v>
      </c>
      <c r="D255" s="11">
        <f t="shared" si="133"/>
        <v>2.9285530376777613E-2</v>
      </c>
      <c r="E255" s="9">
        <f t="shared" si="121"/>
        <v>2950.0306695373506</v>
      </c>
      <c r="F255" s="9">
        <f t="shared" si="122"/>
        <v>1500.0751276740425</v>
      </c>
      <c r="G255" s="9">
        <f t="shared" si="123"/>
        <v>1449.9555418633081</v>
      </c>
      <c r="H255" s="9">
        <f t="shared" si="112"/>
        <v>6986.4165979652616</v>
      </c>
      <c r="I255" s="9">
        <f t="shared" si="102"/>
        <v>8436.3721398285707</v>
      </c>
      <c r="J255" s="9">
        <f t="shared" si="113"/>
        <v>9936.4472675026118</v>
      </c>
      <c r="L255" s="9">
        <f t="shared" si="134"/>
        <v>0</v>
      </c>
      <c r="M255" s="9">
        <f t="shared" si="124"/>
        <v>0</v>
      </c>
      <c r="N255" s="9">
        <f t="shared" si="114"/>
        <v>0</v>
      </c>
      <c r="O255" s="9">
        <f t="shared" si="125"/>
        <v>0</v>
      </c>
      <c r="P255" s="9">
        <f t="shared" si="115"/>
        <v>0</v>
      </c>
      <c r="Q255" s="9">
        <f t="shared" si="116"/>
        <v>0</v>
      </c>
      <c r="S255" s="9">
        <f t="shared" si="126"/>
        <v>0</v>
      </c>
      <c r="T255" s="9">
        <f t="shared" si="127"/>
        <v>0</v>
      </c>
      <c r="U255" s="9">
        <f t="shared" si="103"/>
        <v>0</v>
      </c>
      <c r="V255" s="9">
        <f t="shared" si="104"/>
        <v>0</v>
      </c>
      <c r="W255" s="9">
        <f t="shared" si="117"/>
        <v>0</v>
      </c>
      <c r="X255" s="9">
        <f t="shared" si="105"/>
        <v>0</v>
      </c>
      <c r="Z255" s="9">
        <f t="shared" si="128"/>
        <v>0</v>
      </c>
      <c r="AA255" s="9">
        <f t="shared" si="132"/>
        <v>0</v>
      </c>
      <c r="AB255" s="9">
        <f t="shared" si="106"/>
        <v>0</v>
      </c>
      <c r="AC255" s="9">
        <f t="shared" si="107"/>
        <v>0</v>
      </c>
      <c r="AD255" s="9">
        <f t="shared" si="118"/>
        <v>0</v>
      </c>
      <c r="AE255" s="9">
        <f t="shared" si="108"/>
        <v>0</v>
      </c>
      <c r="AG255" s="9">
        <f t="shared" si="129"/>
        <v>0</v>
      </c>
      <c r="AH255" s="9">
        <f t="shared" si="119"/>
        <v>0</v>
      </c>
      <c r="AI255" s="9">
        <f t="shared" si="109"/>
        <v>0</v>
      </c>
      <c r="AJ255" s="9">
        <f t="shared" si="110"/>
        <v>0</v>
      </c>
      <c r="AK255" s="9">
        <f t="shared" si="120"/>
        <v>0</v>
      </c>
      <c r="AL255" s="9">
        <f t="shared" si="130"/>
        <v>0</v>
      </c>
    </row>
    <row r="256" spans="1:38">
      <c r="A256" s="8">
        <v>248</v>
      </c>
      <c r="B256" s="9">
        <f t="shared" si="131"/>
        <v>231575.64828801824</v>
      </c>
      <c r="C256" s="10">
        <f t="shared" si="111"/>
        <v>0.3</v>
      </c>
      <c r="D256" s="11">
        <f t="shared" si="133"/>
        <v>2.9285530376777613E-2</v>
      </c>
      <c r="E256" s="9">
        <f t="shared" si="121"/>
        <v>2863.6374567521889</v>
      </c>
      <c r="F256" s="9">
        <f t="shared" si="122"/>
        <v>1447.347801800114</v>
      </c>
      <c r="G256" s="9">
        <f t="shared" si="123"/>
        <v>1416.2896549520749</v>
      </c>
      <c r="H256" s="9">
        <f t="shared" si="112"/>
        <v>6740.3388887483125</v>
      </c>
      <c r="I256" s="9">
        <f t="shared" si="102"/>
        <v>8156.6285437003871</v>
      </c>
      <c r="J256" s="9">
        <f t="shared" si="113"/>
        <v>9603.9763455005013</v>
      </c>
      <c r="L256" s="9">
        <f t="shared" si="134"/>
        <v>0</v>
      </c>
      <c r="M256" s="9">
        <f t="shared" si="124"/>
        <v>0</v>
      </c>
      <c r="N256" s="9">
        <f t="shared" si="114"/>
        <v>0</v>
      </c>
      <c r="O256" s="9">
        <f t="shared" si="125"/>
        <v>0</v>
      </c>
      <c r="P256" s="9">
        <f t="shared" si="115"/>
        <v>0</v>
      </c>
      <c r="Q256" s="9">
        <f t="shared" si="116"/>
        <v>0</v>
      </c>
      <c r="S256" s="9">
        <f t="shared" si="126"/>
        <v>0</v>
      </c>
      <c r="T256" s="9">
        <f t="shared" si="127"/>
        <v>0</v>
      </c>
      <c r="U256" s="9">
        <f t="shared" si="103"/>
        <v>0</v>
      </c>
      <c r="V256" s="9">
        <f t="shared" si="104"/>
        <v>0</v>
      </c>
      <c r="W256" s="9">
        <f t="shared" si="117"/>
        <v>0</v>
      </c>
      <c r="X256" s="9">
        <f t="shared" si="105"/>
        <v>0</v>
      </c>
      <c r="Z256" s="9">
        <f t="shared" si="128"/>
        <v>0</v>
      </c>
      <c r="AA256" s="9">
        <f t="shared" si="132"/>
        <v>0</v>
      </c>
      <c r="AB256" s="9">
        <f t="shared" si="106"/>
        <v>0</v>
      </c>
      <c r="AC256" s="9">
        <f t="shared" si="107"/>
        <v>0</v>
      </c>
      <c r="AD256" s="9">
        <f t="shared" si="118"/>
        <v>0</v>
      </c>
      <c r="AE256" s="9">
        <f t="shared" si="108"/>
        <v>0</v>
      </c>
      <c r="AG256" s="9">
        <f t="shared" si="129"/>
        <v>0</v>
      </c>
      <c r="AH256" s="9">
        <f t="shared" si="119"/>
        <v>0</v>
      </c>
      <c r="AI256" s="9">
        <f t="shared" si="109"/>
        <v>0</v>
      </c>
      <c r="AJ256" s="9">
        <f t="shared" si="110"/>
        <v>0</v>
      </c>
      <c r="AK256" s="9">
        <f t="shared" si="120"/>
        <v>0</v>
      </c>
      <c r="AL256" s="9">
        <f t="shared" si="130"/>
        <v>0</v>
      </c>
    </row>
    <row r="257" spans="1:38">
      <c r="A257" s="8">
        <v>249</v>
      </c>
      <c r="B257" s="9">
        <f t="shared" si="131"/>
        <v>223419.01974431786</v>
      </c>
      <c r="C257" s="10">
        <f t="shared" si="111"/>
        <v>0.3</v>
      </c>
      <c r="D257" s="11">
        <f t="shared" si="133"/>
        <v>2.9285530376777613E-2</v>
      </c>
      <c r="E257" s="9">
        <f t="shared" si="121"/>
        <v>2779.7743150243955</v>
      </c>
      <c r="F257" s="9">
        <f t="shared" si="122"/>
        <v>1396.3688734019865</v>
      </c>
      <c r="G257" s="9">
        <f t="shared" si="123"/>
        <v>1383.4054416224089</v>
      </c>
      <c r="H257" s="9">
        <f t="shared" si="112"/>
        <v>6502.4307273880659</v>
      </c>
      <c r="I257" s="9">
        <f t="shared" si="102"/>
        <v>7885.8361690104748</v>
      </c>
      <c r="J257" s="9">
        <f t="shared" si="113"/>
        <v>9282.2050424124609</v>
      </c>
      <c r="L257" s="9">
        <f t="shared" si="134"/>
        <v>0</v>
      </c>
      <c r="M257" s="9">
        <f t="shared" si="124"/>
        <v>0</v>
      </c>
      <c r="N257" s="9">
        <f t="shared" si="114"/>
        <v>0</v>
      </c>
      <c r="O257" s="9">
        <f t="shared" si="125"/>
        <v>0</v>
      </c>
      <c r="P257" s="9">
        <f t="shared" si="115"/>
        <v>0</v>
      </c>
      <c r="Q257" s="9">
        <f t="shared" si="116"/>
        <v>0</v>
      </c>
      <c r="S257" s="9">
        <f t="shared" si="126"/>
        <v>0</v>
      </c>
      <c r="T257" s="9">
        <f t="shared" si="127"/>
        <v>0</v>
      </c>
      <c r="U257" s="9">
        <f t="shared" si="103"/>
        <v>0</v>
      </c>
      <c r="V257" s="9">
        <f t="shared" si="104"/>
        <v>0</v>
      </c>
      <c r="W257" s="9">
        <f t="shared" si="117"/>
        <v>0</v>
      </c>
      <c r="X257" s="9">
        <f t="shared" si="105"/>
        <v>0</v>
      </c>
      <c r="Z257" s="9">
        <f t="shared" si="128"/>
        <v>0</v>
      </c>
      <c r="AA257" s="9">
        <f t="shared" si="132"/>
        <v>0</v>
      </c>
      <c r="AB257" s="9">
        <f t="shared" si="106"/>
        <v>0</v>
      </c>
      <c r="AC257" s="9">
        <f t="shared" si="107"/>
        <v>0</v>
      </c>
      <c r="AD257" s="9">
        <f t="shared" si="118"/>
        <v>0</v>
      </c>
      <c r="AE257" s="9">
        <f t="shared" si="108"/>
        <v>0</v>
      </c>
      <c r="AG257" s="9">
        <f t="shared" si="129"/>
        <v>0</v>
      </c>
      <c r="AH257" s="9">
        <f t="shared" si="119"/>
        <v>0</v>
      </c>
      <c r="AI257" s="9">
        <f t="shared" si="109"/>
        <v>0</v>
      </c>
      <c r="AJ257" s="9">
        <f t="shared" si="110"/>
        <v>0</v>
      </c>
      <c r="AK257" s="9">
        <f t="shared" si="120"/>
        <v>0</v>
      </c>
      <c r="AL257" s="9">
        <f t="shared" si="130"/>
        <v>0</v>
      </c>
    </row>
    <row r="258" spans="1:38">
      <c r="A258" s="8">
        <v>250</v>
      </c>
      <c r="B258" s="9">
        <f t="shared" si="131"/>
        <v>215533.1835753074</v>
      </c>
      <c r="C258" s="10">
        <f t="shared" si="111"/>
        <v>0.3</v>
      </c>
      <c r="D258" s="11">
        <f t="shared" si="133"/>
        <v>2.9285530376777613E-2</v>
      </c>
      <c r="E258" s="9">
        <f t="shared" si="121"/>
        <v>2698.3671498811632</v>
      </c>
      <c r="F258" s="9">
        <f t="shared" si="122"/>
        <v>1347.0823973456711</v>
      </c>
      <c r="G258" s="9">
        <f t="shared" si="123"/>
        <v>1351.2847525354921</v>
      </c>
      <c r="H258" s="9">
        <f t="shared" si="112"/>
        <v>6272.4305041301959</v>
      </c>
      <c r="I258" s="9">
        <f t="shared" si="102"/>
        <v>7623.7152566656878</v>
      </c>
      <c r="J258" s="9">
        <f t="shared" si="113"/>
        <v>8970.7976540113596</v>
      </c>
      <c r="L258" s="9">
        <f t="shared" si="134"/>
        <v>0</v>
      </c>
      <c r="M258" s="9">
        <f t="shared" si="124"/>
        <v>0</v>
      </c>
      <c r="N258" s="9">
        <f t="shared" si="114"/>
        <v>0</v>
      </c>
      <c r="O258" s="9">
        <f t="shared" si="125"/>
        <v>0</v>
      </c>
      <c r="P258" s="9">
        <f t="shared" si="115"/>
        <v>0</v>
      </c>
      <c r="Q258" s="9">
        <f t="shared" si="116"/>
        <v>0</v>
      </c>
      <c r="S258" s="9">
        <f t="shared" si="126"/>
        <v>0</v>
      </c>
      <c r="T258" s="9">
        <f t="shared" si="127"/>
        <v>0</v>
      </c>
      <c r="U258" s="9">
        <f t="shared" si="103"/>
        <v>0</v>
      </c>
      <c r="V258" s="9">
        <f t="shared" si="104"/>
        <v>0</v>
      </c>
      <c r="W258" s="9">
        <f t="shared" si="117"/>
        <v>0</v>
      </c>
      <c r="X258" s="9">
        <f t="shared" si="105"/>
        <v>0</v>
      </c>
      <c r="Z258" s="9">
        <f t="shared" si="128"/>
        <v>0</v>
      </c>
      <c r="AA258" s="9">
        <f t="shared" si="132"/>
        <v>0</v>
      </c>
      <c r="AB258" s="9">
        <f t="shared" si="106"/>
        <v>0</v>
      </c>
      <c r="AC258" s="9">
        <f t="shared" si="107"/>
        <v>0</v>
      </c>
      <c r="AD258" s="9">
        <f t="shared" si="118"/>
        <v>0</v>
      </c>
      <c r="AE258" s="9">
        <f t="shared" si="108"/>
        <v>0</v>
      </c>
      <c r="AG258" s="9">
        <f t="shared" si="129"/>
        <v>0</v>
      </c>
      <c r="AH258" s="9">
        <f t="shared" si="119"/>
        <v>0</v>
      </c>
      <c r="AI258" s="9">
        <f t="shared" si="109"/>
        <v>0</v>
      </c>
      <c r="AJ258" s="9">
        <f t="shared" si="110"/>
        <v>0</v>
      </c>
      <c r="AK258" s="9">
        <f t="shared" si="120"/>
        <v>0</v>
      </c>
      <c r="AL258" s="9">
        <f t="shared" si="130"/>
        <v>0</v>
      </c>
    </row>
    <row r="259" spans="1:38">
      <c r="A259" s="8">
        <v>251</v>
      </c>
      <c r="B259" s="9">
        <f t="shared" si="131"/>
        <v>207909.46831864171</v>
      </c>
      <c r="C259" s="10">
        <f t="shared" si="111"/>
        <v>0.3</v>
      </c>
      <c r="D259" s="11">
        <f t="shared" si="133"/>
        <v>2.9285530376777613E-2</v>
      </c>
      <c r="E259" s="9">
        <f t="shared" si="121"/>
        <v>2619.3440367456187</v>
      </c>
      <c r="F259" s="9">
        <f t="shared" si="122"/>
        <v>1299.4341769915106</v>
      </c>
      <c r="G259" s="9">
        <f t="shared" si="123"/>
        <v>1319.9098597541081</v>
      </c>
      <c r="H259" s="9">
        <f t="shared" si="112"/>
        <v>6050.0847897728272</v>
      </c>
      <c r="I259" s="9">
        <f t="shared" si="102"/>
        <v>7369.9946495269351</v>
      </c>
      <c r="J259" s="9">
        <f t="shared" si="113"/>
        <v>8669.4288265184459</v>
      </c>
      <c r="L259" s="9">
        <f t="shared" si="134"/>
        <v>0</v>
      </c>
      <c r="M259" s="9">
        <f t="shared" si="124"/>
        <v>0</v>
      </c>
      <c r="N259" s="9">
        <f t="shared" si="114"/>
        <v>0</v>
      </c>
      <c r="O259" s="9">
        <f t="shared" si="125"/>
        <v>0</v>
      </c>
      <c r="P259" s="9">
        <f t="shared" si="115"/>
        <v>0</v>
      </c>
      <c r="Q259" s="9">
        <f t="shared" si="116"/>
        <v>0</v>
      </c>
      <c r="S259" s="9">
        <f t="shared" si="126"/>
        <v>0</v>
      </c>
      <c r="T259" s="9">
        <f t="shared" si="127"/>
        <v>0</v>
      </c>
      <c r="U259" s="9">
        <f t="shared" si="103"/>
        <v>0</v>
      </c>
      <c r="V259" s="9">
        <f t="shared" si="104"/>
        <v>0</v>
      </c>
      <c r="W259" s="9">
        <f t="shared" si="117"/>
        <v>0</v>
      </c>
      <c r="X259" s="9">
        <f t="shared" si="105"/>
        <v>0</v>
      </c>
      <c r="Z259" s="9">
        <f t="shared" si="128"/>
        <v>0</v>
      </c>
      <c r="AA259" s="9">
        <f t="shared" si="132"/>
        <v>0</v>
      </c>
      <c r="AB259" s="9">
        <f t="shared" si="106"/>
        <v>0</v>
      </c>
      <c r="AC259" s="9">
        <f t="shared" si="107"/>
        <v>0</v>
      </c>
      <c r="AD259" s="9">
        <f t="shared" si="118"/>
        <v>0</v>
      </c>
      <c r="AE259" s="9">
        <f t="shared" si="108"/>
        <v>0</v>
      </c>
      <c r="AG259" s="9">
        <f t="shared" si="129"/>
        <v>0</v>
      </c>
      <c r="AH259" s="9">
        <f t="shared" si="119"/>
        <v>0</v>
      </c>
      <c r="AI259" s="9">
        <f t="shared" si="109"/>
        <v>0</v>
      </c>
      <c r="AJ259" s="9">
        <f t="shared" si="110"/>
        <v>0</v>
      </c>
      <c r="AK259" s="9">
        <f t="shared" si="120"/>
        <v>0</v>
      </c>
      <c r="AL259" s="9">
        <f t="shared" si="130"/>
        <v>0</v>
      </c>
    </row>
    <row r="260" spans="1:38">
      <c r="A260" s="8">
        <v>252</v>
      </c>
      <c r="B260" s="9">
        <f t="shared" si="131"/>
        <v>200539.47366911478</v>
      </c>
      <c r="C260" s="10">
        <f t="shared" si="111"/>
        <v>0.3</v>
      </c>
      <c r="D260" s="11">
        <f t="shared" si="133"/>
        <v>2.9285530376777613E-2</v>
      </c>
      <c r="E260" s="9">
        <f t="shared" si="121"/>
        <v>2542.6351573902739</v>
      </c>
      <c r="F260" s="9">
        <f t="shared" si="122"/>
        <v>1253.3717104319674</v>
      </c>
      <c r="G260" s="9">
        <f t="shared" si="123"/>
        <v>1289.2634469583065</v>
      </c>
      <c r="H260" s="9">
        <f t="shared" si="112"/>
        <v>5835.1480840402892</v>
      </c>
      <c r="I260" s="9">
        <f t="shared" si="102"/>
        <v>7124.4115309985955</v>
      </c>
      <c r="J260" s="9">
        <f t="shared" si="113"/>
        <v>8377.7832414305631</v>
      </c>
      <c r="L260" s="9">
        <f t="shared" si="134"/>
        <v>0</v>
      </c>
      <c r="M260" s="9">
        <f t="shared" si="124"/>
        <v>0</v>
      </c>
      <c r="N260" s="9">
        <f t="shared" si="114"/>
        <v>0</v>
      </c>
      <c r="O260" s="9">
        <f t="shared" si="125"/>
        <v>0</v>
      </c>
      <c r="P260" s="9">
        <f t="shared" si="115"/>
        <v>0</v>
      </c>
      <c r="Q260" s="9">
        <f t="shared" si="116"/>
        <v>0</v>
      </c>
      <c r="S260" s="9">
        <f t="shared" si="126"/>
        <v>0</v>
      </c>
      <c r="T260" s="9">
        <f t="shared" si="127"/>
        <v>0</v>
      </c>
      <c r="U260" s="9">
        <f t="shared" si="103"/>
        <v>0</v>
      </c>
      <c r="V260" s="9">
        <f t="shared" si="104"/>
        <v>0</v>
      </c>
      <c r="W260" s="9">
        <f t="shared" si="117"/>
        <v>0</v>
      </c>
      <c r="X260" s="9">
        <f t="shared" si="105"/>
        <v>0</v>
      </c>
      <c r="Z260" s="9">
        <f t="shared" si="128"/>
        <v>0</v>
      </c>
      <c r="AA260" s="9">
        <f t="shared" si="132"/>
        <v>0</v>
      </c>
      <c r="AB260" s="9">
        <f t="shared" si="106"/>
        <v>0</v>
      </c>
      <c r="AC260" s="9">
        <f t="shared" si="107"/>
        <v>0</v>
      </c>
      <c r="AD260" s="9">
        <f t="shared" si="118"/>
        <v>0</v>
      </c>
      <c r="AE260" s="9">
        <f t="shared" si="108"/>
        <v>0</v>
      </c>
      <c r="AG260" s="9">
        <f t="shared" si="129"/>
        <v>0</v>
      </c>
      <c r="AH260" s="9">
        <f t="shared" si="119"/>
        <v>0</v>
      </c>
      <c r="AI260" s="9">
        <f t="shared" si="109"/>
        <v>0</v>
      </c>
      <c r="AJ260" s="9">
        <f t="shared" si="110"/>
        <v>0</v>
      </c>
      <c r="AK260" s="9">
        <f t="shared" si="120"/>
        <v>0</v>
      </c>
      <c r="AL260" s="9">
        <f t="shared" si="130"/>
        <v>0</v>
      </c>
    </row>
    <row r="261" spans="1:38">
      <c r="A261" s="8">
        <v>253</v>
      </c>
      <c r="B261" s="9">
        <f t="shared" si="131"/>
        <v>193415.06213811619</v>
      </c>
      <c r="C261" s="10">
        <f t="shared" si="111"/>
        <v>0.3</v>
      </c>
      <c r="D261" s="11">
        <f t="shared" si="133"/>
        <v>2.9285530376777613E-2</v>
      </c>
      <c r="E261" s="9">
        <f t="shared" si="121"/>
        <v>2468.1727382514591</v>
      </c>
      <c r="F261" s="9">
        <f t="shared" si="122"/>
        <v>1208.8441383632262</v>
      </c>
      <c r="G261" s="9">
        <f t="shared" si="123"/>
        <v>1259.3285998882329</v>
      </c>
      <c r="H261" s="9">
        <f t="shared" si="112"/>
        <v>5627.3825716057599</v>
      </c>
      <c r="I261" s="9">
        <f t="shared" si="102"/>
        <v>6886.7111714939929</v>
      </c>
      <c r="J261" s="9">
        <f t="shared" si="113"/>
        <v>8095.5553098572191</v>
      </c>
      <c r="L261" s="9">
        <f t="shared" si="134"/>
        <v>0</v>
      </c>
      <c r="M261" s="9">
        <f t="shared" si="124"/>
        <v>0</v>
      </c>
      <c r="N261" s="9">
        <f t="shared" si="114"/>
        <v>0</v>
      </c>
      <c r="O261" s="9">
        <f t="shared" si="125"/>
        <v>0</v>
      </c>
      <c r="P261" s="9">
        <f t="shared" si="115"/>
        <v>0</v>
      </c>
      <c r="Q261" s="9">
        <f t="shared" si="116"/>
        <v>0</v>
      </c>
      <c r="S261" s="9">
        <f t="shared" si="126"/>
        <v>0</v>
      </c>
      <c r="T261" s="9">
        <f t="shared" si="127"/>
        <v>0</v>
      </c>
      <c r="U261" s="9">
        <f t="shared" si="103"/>
        <v>0</v>
      </c>
      <c r="V261" s="9">
        <f t="shared" si="104"/>
        <v>0</v>
      </c>
      <c r="W261" s="9">
        <f t="shared" si="117"/>
        <v>0</v>
      </c>
      <c r="X261" s="9">
        <f t="shared" si="105"/>
        <v>0</v>
      </c>
      <c r="Z261" s="9">
        <f t="shared" si="128"/>
        <v>0</v>
      </c>
      <c r="AA261" s="9">
        <f t="shared" si="132"/>
        <v>0</v>
      </c>
      <c r="AB261" s="9">
        <f t="shared" si="106"/>
        <v>0</v>
      </c>
      <c r="AC261" s="9">
        <f t="shared" si="107"/>
        <v>0</v>
      </c>
      <c r="AD261" s="9">
        <f t="shared" si="118"/>
        <v>0</v>
      </c>
      <c r="AE261" s="9">
        <f t="shared" si="108"/>
        <v>0</v>
      </c>
      <c r="AG261" s="9">
        <f t="shared" si="129"/>
        <v>0</v>
      </c>
      <c r="AH261" s="9">
        <f t="shared" si="119"/>
        <v>0</v>
      </c>
      <c r="AI261" s="9">
        <f t="shared" si="109"/>
        <v>0</v>
      </c>
      <c r="AJ261" s="9">
        <f t="shared" si="110"/>
        <v>0</v>
      </c>
      <c r="AK261" s="9">
        <f t="shared" si="120"/>
        <v>0</v>
      </c>
      <c r="AL261" s="9">
        <f t="shared" si="130"/>
        <v>0</v>
      </c>
    </row>
    <row r="262" spans="1:38">
      <c r="A262" s="8">
        <v>254</v>
      </c>
      <c r="B262" s="9">
        <f t="shared" si="131"/>
        <v>186528.35096662221</v>
      </c>
      <c r="C262" s="10">
        <f t="shared" si="111"/>
        <v>0.3</v>
      </c>
      <c r="D262" s="11">
        <f t="shared" si="133"/>
        <v>2.9285530376777613E-2</v>
      </c>
      <c r="E262" s="9">
        <f t="shared" si="121"/>
        <v>2395.8909905502614</v>
      </c>
      <c r="F262" s="9">
        <f t="shared" si="122"/>
        <v>1165.8021935413888</v>
      </c>
      <c r="G262" s="9">
        <f t="shared" si="123"/>
        <v>1230.0887970088727</v>
      </c>
      <c r="H262" s="9">
        <f t="shared" si="112"/>
        <v>5426.5578855323129</v>
      </c>
      <c r="I262" s="9">
        <f t="shared" si="102"/>
        <v>6656.6466825411853</v>
      </c>
      <c r="J262" s="9">
        <f t="shared" si="113"/>
        <v>7822.4488760825743</v>
      </c>
      <c r="L262" s="9">
        <f t="shared" si="134"/>
        <v>0</v>
      </c>
      <c r="M262" s="9">
        <f t="shared" si="124"/>
        <v>0</v>
      </c>
      <c r="N262" s="9">
        <f t="shared" si="114"/>
        <v>0</v>
      </c>
      <c r="O262" s="9">
        <f t="shared" si="125"/>
        <v>0</v>
      </c>
      <c r="P262" s="9">
        <f t="shared" si="115"/>
        <v>0</v>
      </c>
      <c r="Q262" s="9">
        <f t="shared" si="116"/>
        <v>0</v>
      </c>
      <c r="S262" s="9">
        <f t="shared" si="126"/>
        <v>0</v>
      </c>
      <c r="T262" s="9">
        <f t="shared" si="127"/>
        <v>0</v>
      </c>
      <c r="U262" s="9">
        <f t="shared" si="103"/>
        <v>0</v>
      </c>
      <c r="V262" s="9">
        <f t="shared" si="104"/>
        <v>0</v>
      </c>
      <c r="W262" s="9">
        <f t="shared" si="117"/>
        <v>0</v>
      </c>
      <c r="X262" s="9">
        <f t="shared" si="105"/>
        <v>0</v>
      </c>
      <c r="Z262" s="9">
        <f t="shared" si="128"/>
        <v>0</v>
      </c>
      <c r="AA262" s="9">
        <f t="shared" si="132"/>
        <v>0</v>
      </c>
      <c r="AB262" s="9">
        <f t="shared" si="106"/>
        <v>0</v>
      </c>
      <c r="AC262" s="9">
        <f t="shared" si="107"/>
        <v>0</v>
      </c>
      <c r="AD262" s="9">
        <f t="shared" si="118"/>
        <v>0</v>
      </c>
      <c r="AE262" s="9">
        <f t="shared" si="108"/>
        <v>0</v>
      </c>
      <c r="AG262" s="9">
        <f t="shared" si="129"/>
        <v>0</v>
      </c>
      <c r="AH262" s="9">
        <f t="shared" si="119"/>
        <v>0</v>
      </c>
      <c r="AI262" s="9">
        <f t="shared" si="109"/>
        <v>0</v>
      </c>
      <c r="AJ262" s="9">
        <f t="shared" si="110"/>
        <v>0</v>
      </c>
      <c r="AK262" s="9">
        <f t="shared" si="120"/>
        <v>0</v>
      </c>
      <c r="AL262" s="9">
        <f t="shared" si="130"/>
        <v>0</v>
      </c>
    </row>
    <row r="263" spans="1:38">
      <c r="A263" s="8">
        <v>255</v>
      </c>
      <c r="B263" s="9">
        <f t="shared" si="131"/>
        <v>179871.70428408103</v>
      </c>
      <c r="C263" s="10">
        <f t="shared" si="111"/>
        <v>0.3</v>
      </c>
      <c r="D263" s="11">
        <f t="shared" si="133"/>
        <v>2.9285530376777613E-2</v>
      </c>
      <c r="E263" s="9">
        <f t="shared" si="121"/>
        <v>2325.7260521670541</v>
      </c>
      <c r="F263" s="9">
        <f t="shared" si="122"/>
        <v>1124.1981517755064</v>
      </c>
      <c r="G263" s="9">
        <f t="shared" si="123"/>
        <v>1201.5279003915477</v>
      </c>
      <c r="H263" s="9">
        <f t="shared" si="112"/>
        <v>5232.4508779087528</v>
      </c>
      <c r="I263" s="9">
        <f t="shared" si="102"/>
        <v>6433.9787783003003</v>
      </c>
      <c r="J263" s="9">
        <f t="shared" si="113"/>
        <v>7558.1769300758069</v>
      </c>
      <c r="L263" s="9">
        <f t="shared" si="134"/>
        <v>0</v>
      </c>
      <c r="M263" s="9">
        <f t="shared" si="124"/>
        <v>0</v>
      </c>
      <c r="N263" s="9">
        <f t="shared" si="114"/>
        <v>0</v>
      </c>
      <c r="O263" s="9">
        <f t="shared" si="125"/>
        <v>0</v>
      </c>
      <c r="P263" s="9">
        <f t="shared" si="115"/>
        <v>0</v>
      </c>
      <c r="Q263" s="9">
        <f t="shared" si="116"/>
        <v>0</v>
      </c>
      <c r="S263" s="9">
        <f t="shared" si="126"/>
        <v>0</v>
      </c>
      <c r="T263" s="9">
        <f t="shared" si="127"/>
        <v>0</v>
      </c>
      <c r="U263" s="9">
        <f t="shared" si="103"/>
        <v>0</v>
      </c>
      <c r="V263" s="9">
        <f t="shared" si="104"/>
        <v>0</v>
      </c>
      <c r="W263" s="9">
        <f t="shared" si="117"/>
        <v>0</v>
      </c>
      <c r="X263" s="9">
        <f t="shared" si="105"/>
        <v>0</v>
      </c>
      <c r="Z263" s="9">
        <f t="shared" si="128"/>
        <v>0</v>
      </c>
      <c r="AA263" s="9">
        <f t="shared" si="132"/>
        <v>0</v>
      </c>
      <c r="AB263" s="9">
        <f t="shared" si="106"/>
        <v>0</v>
      </c>
      <c r="AC263" s="9">
        <f t="shared" si="107"/>
        <v>0</v>
      </c>
      <c r="AD263" s="9">
        <f t="shared" si="118"/>
        <v>0</v>
      </c>
      <c r="AE263" s="9">
        <f t="shared" si="108"/>
        <v>0</v>
      </c>
      <c r="AG263" s="9">
        <f t="shared" si="129"/>
        <v>0</v>
      </c>
      <c r="AH263" s="9">
        <f t="shared" si="119"/>
        <v>0</v>
      </c>
      <c r="AI263" s="9">
        <f t="shared" si="109"/>
        <v>0</v>
      </c>
      <c r="AJ263" s="9">
        <f t="shared" si="110"/>
        <v>0</v>
      </c>
      <c r="AK263" s="9">
        <f t="shared" si="120"/>
        <v>0</v>
      </c>
      <c r="AL263" s="9">
        <f t="shared" si="130"/>
        <v>0</v>
      </c>
    </row>
    <row r="264" spans="1:38">
      <c r="A264" s="8">
        <v>256</v>
      </c>
      <c r="B264" s="9">
        <f t="shared" si="131"/>
        <v>173437.72550578072</v>
      </c>
      <c r="C264" s="10">
        <f t="shared" si="111"/>
        <v>0.3</v>
      </c>
      <c r="D264" s="11">
        <f t="shared" si="133"/>
        <v>2.9285530376777613E-2</v>
      </c>
      <c r="E264" s="9">
        <f t="shared" si="121"/>
        <v>2257.6159312182531</v>
      </c>
      <c r="F264" s="9">
        <f t="shared" si="122"/>
        <v>1083.9857844111293</v>
      </c>
      <c r="G264" s="9">
        <f t="shared" si="123"/>
        <v>1173.6301468071238</v>
      </c>
      <c r="H264" s="9">
        <f t="shared" si="112"/>
        <v>5044.8453974633367</v>
      </c>
      <c r="I264" s="9">
        <f t="shared" si="102"/>
        <v>6218.4755442704609</v>
      </c>
      <c r="J264" s="9">
        <f t="shared" si="113"/>
        <v>7302.4613286815893</v>
      </c>
      <c r="L264" s="9">
        <f t="shared" si="134"/>
        <v>0</v>
      </c>
      <c r="M264" s="9">
        <f t="shared" si="124"/>
        <v>0</v>
      </c>
      <c r="N264" s="9">
        <f t="shared" si="114"/>
        <v>0</v>
      </c>
      <c r="O264" s="9">
        <f t="shared" si="125"/>
        <v>0</v>
      </c>
      <c r="P264" s="9">
        <f t="shared" si="115"/>
        <v>0</v>
      </c>
      <c r="Q264" s="9">
        <f t="shared" si="116"/>
        <v>0</v>
      </c>
      <c r="S264" s="9">
        <f t="shared" si="126"/>
        <v>0</v>
      </c>
      <c r="T264" s="9">
        <f t="shared" si="127"/>
        <v>0</v>
      </c>
      <c r="U264" s="9">
        <f t="shared" si="103"/>
        <v>0</v>
      </c>
      <c r="V264" s="9">
        <f t="shared" si="104"/>
        <v>0</v>
      </c>
      <c r="W264" s="9">
        <f t="shared" si="117"/>
        <v>0</v>
      </c>
      <c r="X264" s="9">
        <f t="shared" si="105"/>
        <v>0</v>
      </c>
      <c r="Z264" s="9">
        <f t="shared" si="128"/>
        <v>0</v>
      </c>
      <c r="AA264" s="9">
        <f t="shared" si="132"/>
        <v>0</v>
      </c>
      <c r="AB264" s="9">
        <f t="shared" si="106"/>
        <v>0</v>
      </c>
      <c r="AC264" s="9">
        <f t="shared" si="107"/>
        <v>0</v>
      </c>
      <c r="AD264" s="9">
        <f t="shared" si="118"/>
        <v>0</v>
      </c>
      <c r="AE264" s="9">
        <f t="shared" si="108"/>
        <v>0</v>
      </c>
      <c r="AG264" s="9">
        <f t="shared" si="129"/>
        <v>0</v>
      </c>
      <c r="AH264" s="9">
        <f t="shared" si="119"/>
        <v>0</v>
      </c>
      <c r="AI264" s="9">
        <f t="shared" si="109"/>
        <v>0</v>
      </c>
      <c r="AJ264" s="9">
        <f t="shared" si="110"/>
        <v>0</v>
      </c>
      <c r="AK264" s="9">
        <f t="shared" si="120"/>
        <v>0</v>
      </c>
      <c r="AL264" s="9">
        <f t="shared" si="130"/>
        <v>0</v>
      </c>
    </row>
    <row r="265" spans="1:38">
      <c r="A265" s="8">
        <v>257</v>
      </c>
      <c r="B265" s="9">
        <f t="shared" si="131"/>
        <v>167219.24996151027</v>
      </c>
      <c r="C265" s="10">
        <f t="shared" si="111"/>
        <v>0.3</v>
      </c>
      <c r="D265" s="11">
        <f t="shared" si="133"/>
        <v>2.9285530376777613E-2</v>
      </c>
      <c r="E265" s="9">
        <f t="shared" si="121"/>
        <v>2191.5004512854639</v>
      </c>
      <c r="F265" s="9">
        <f t="shared" si="122"/>
        <v>1045.1203122594391</v>
      </c>
      <c r="G265" s="9">
        <f t="shared" si="123"/>
        <v>1146.3801390260248</v>
      </c>
      <c r="H265" s="9">
        <f t="shared" si="112"/>
        <v>4863.5320739449962</v>
      </c>
      <c r="I265" s="9">
        <f t="shared" ref="I265:I328" si="135">H265+G265</f>
        <v>6009.9122129710213</v>
      </c>
      <c r="J265" s="9">
        <f t="shared" si="113"/>
        <v>7055.0325252304601</v>
      </c>
      <c r="L265" s="9">
        <f t="shared" si="134"/>
        <v>0</v>
      </c>
      <c r="M265" s="9">
        <f t="shared" si="124"/>
        <v>0</v>
      </c>
      <c r="N265" s="9">
        <f t="shared" si="114"/>
        <v>0</v>
      </c>
      <c r="O265" s="9">
        <f t="shared" si="125"/>
        <v>0</v>
      </c>
      <c r="P265" s="9">
        <f t="shared" si="115"/>
        <v>0</v>
      </c>
      <c r="Q265" s="9">
        <f t="shared" si="116"/>
        <v>0</v>
      </c>
      <c r="S265" s="9">
        <f t="shared" si="126"/>
        <v>0</v>
      </c>
      <c r="T265" s="9">
        <f t="shared" si="127"/>
        <v>0</v>
      </c>
      <c r="U265" s="9">
        <f t="shared" ref="U265:U328" si="136">IF(L265&gt;Q265,0,IF(U264&gt;0,IF(S265&gt;0,$G265,0),O265+N265+M265-Q265))</f>
        <v>0</v>
      </c>
      <c r="V265" s="9">
        <f t="shared" ref="V265:V328" si="137">IF(L265&gt;Q265,0,IF(S265&gt;0,$H265,0))</f>
        <v>0</v>
      </c>
      <c r="W265" s="9">
        <f t="shared" si="117"/>
        <v>0</v>
      </c>
      <c r="X265" s="9">
        <f t="shared" ref="X265:X328" si="138">IF(T265+U265+V265&lt;S265,T265+U265+V265,S265)</f>
        <v>0</v>
      </c>
      <c r="Z265" s="9">
        <f t="shared" si="128"/>
        <v>0</v>
      </c>
      <c r="AA265" s="9">
        <f t="shared" si="132"/>
        <v>0</v>
      </c>
      <c r="AB265" s="9">
        <f t="shared" ref="AB265:AB328" si="139">IF(S265&gt;X265,0,IF(AB264&gt;0,IF(Z265&gt;0,$G265,0),V265+U265+T265-X265))</f>
        <v>0</v>
      </c>
      <c r="AC265" s="9">
        <f t="shared" ref="AC265:AC328" si="140">IF(S265&gt;X265,0,IF(Z265&gt;0,$H265,0))</f>
        <v>0</v>
      </c>
      <c r="AD265" s="9">
        <f t="shared" si="118"/>
        <v>0</v>
      </c>
      <c r="AE265" s="9">
        <f t="shared" ref="AE265:AE328" si="141">IF(AA265+AB265+AC265&lt;Z265,AA265+AB265+AC265,Z265)</f>
        <v>0</v>
      </c>
      <c r="AG265" s="9">
        <f t="shared" si="129"/>
        <v>0</v>
      </c>
      <c r="AH265" s="9">
        <f t="shared" si="119"/>
        <v>0</v>
      </c>
      <c r="AI265" s="9">
        <f t="shared" ref="AI265:AI328" si="142">IF(Z265&gt;AE265,0,IF(AI264&gt;0,IF(AG265&gt;0,$G265,0),AC265+AB265+AA265-AE265))</f>
        <v>0</v>
      </c>
      <c r="AJ265" s="9">
        <f t="shared" ref="AJ265:AJ328" si="143">IF(Z265&gt;AE265,0,IF(AG265&gt;0,$H265,0))</f>
        <v>0</v>
      </c>
      <c r="AK265" s="9">
        <f t="shared" si="120"/>
        <v>0</v>
      </c>
      <c r="AL265" s="9">
        <f t="shared" si="130"/>
        <v>0</v>
      </c>
    </row>
    <row r="266" spans="1:38">
      <c r="A266" s="8">
        <v>258</v>
      </c>
      <c r="B266" s="9">
        <f t="shared" si="131"/>
        <v>161209.33774853926</v>
      </c>
      <c r="C266" s="10">
        <f t="shared" ref="C266:C329" si="144">IF(A266&lt;$D$2,($B$2/100)*($C$2*(A266/$D$2)),($B$2/100)*$C$2)</f>
        <v>0.3</v>
      </c>
      <c r="D266" s="11">
        <f t="shared" si="133"/>
        <v>2.9285530376777613E-2</v>
      </c>
      <c r="E266" s="9">
        <f t="shared" si="121"/>
        <v>2127.3211982486214</v>
      </c>
      <c r="F266" s="9">
        <f t="shared" si="122"/>
        <v>1007.5583609283702</v>
      </c>
      <c r="G266" s="9">
        <f t="shared" si="123"/>
        <v>1119.762837320251</v>
      </c>
      <c r="H266" s="9">
        <f t="shared" ref="H266:H329" si="145">IF(B266-G266&gt;0,D266*(B266-G266),0)</f>
        <v>4688.3081090679198</v>
      </c>
      <c r="I266" s="9">
        <f t="shared" si="135"/>
        <v>5808.0709463881703</v>
      </c>
      <c r="J266" s="9">
        <f t="shared" ref="J266:J329" si="146">F266+G266+H266</f>
        <v>6815.6293073165416</v>
      </c>
      <c r="L266" s="9">
        <f t="shared" si="134"/>
        <v>0</v>
      </c>
      <c r="M266" s="9">
        <f t="shared" si="124"/>
        <v>0</v>
      </c>
      <c r="N266" s="9">
        <f t="shared" ref="N266:N329" si="147">IF(L266&gt;0,G266,0)</f>
        <v>0</v>
      </c>
      <c r="O266" s="9">
        <f t="shared" si="125"/>
        <v>0</v>
      </c>
      <c r="P266" s="9">
        <f t="shared" ref="P266:P329" si="148">N266+O266</f>
        <v>0</v>
      </c>
      <c r="Q266" s="9">
        <f t="shared" ref="Q266:Q329" si="149">IF(M266+N266+O266&lt;L266,M266+N266+O266,L266)</f>
        <v>0</v>
      </c>
      <c r="S266" s="9">
        <f t="shared" si="126"/>
        <v>0</v>
      </c>
      <c r="T266" s="9">
        <f t="shared" si="127"/>
        <v>0</v>
      </c>
      <c r="U266" s="9">
        <f t="shared" si="136"/>
        <v>0</v>
      </c>
      <c r="V266" s="9">
        <f t="shared" si="137"/>
        <v>0</v>
      </c>
      <c r="W266" s="9">
        <f t="shared" ref="W266:W329" si="150">U266+V266</f>
        <v>0</v>
      </c>
      <c r="X266" s="9">
        <f t="shared" si="138"/>
        <v>0</v>
      </c>
      <c r="Z266" s="9">
        <f t="shared" si="128"/>
        <v>0</v>
      </c>
      <c r="AA266" s="9">
        <f t="shared" si="132"/>
        <v>0</v>
      </c>
      <c r="AB266" s="9">
        <f t="shared" si="139"/>
        <v>0</v>
      </c>
      <c r="AC266" s="9">
        <f t="shared" si="140"/>
        <v>0</v>
      </c>
      <c r="AD266" s="9">
        <f t="shared" ref="AD266:AD329" si="151">AB266+AC266</f>
        <v>0</v>
      </c>
      <c r="AE266" s="9">
        <f t="shared" si="141"/>
        <v>0</v>
      </c>
      <c r="AG266" s="9">
        <f t="shared" si="129"/>
        <v>0</v>
      </c>
      <c r="AH266" s="9">
        <f t="shared" ref="AH266:AH330" si="152">AG266*($N$5/12)</f>
        <v>0</v>
      </c>
      <c r="AI266" s="9">
        <f t="shared" si="142"/>
        <v>0</v>
      </c>
      <c r="AJ266" s="9">
        <f t="shared" si="143"/>
        <v>0</v>
      </c>
      <c r="AK266" s="9">
        <f t="shared" ref="AK266:AK329" si="153">AI266+AJ266</f>
        <v>0</v>
      </c>
      <c r="AL266" s="9">
        <f t="shared" si="130"/>
        <v>0</v>
      </c>
    </row>
    <row r="267" spans="1:38">
      <c r="A267" s="8">
        <v>259</v>
      </c>
      <c r="B267" s="9">
        <f t="shared" si="131"/>
        <v>155401.26680215108</v>
      </c>
      <c r="C267" s="10">
        <f t="shared" si="144"/>
        <v>0.3</v>
      </c>
      <c r="D267" s="11">
        <f t="shared" si="133"/>
        <v>2.9285530376777613E-2</v>
      </c>
      <c r="E267" s="9">
        <f t="shared" ref="E267:E330" si="154">IF(H266&gt;0,ABS(PMT($B$3/12,$A$368-A266,B267,0,0)),ABS(PMT($B$3/12,$A$368,$B$9,0,0)))</f>
        <v>2065.0214686761483</v>
      </c>
      <c r="F267" s="9">
        <f t="shared" ref="F267:F330" si="155">B267*($B$3/12)</f>
        <v>971.25791751344411</v>
      </c>
      <c r="G267" s="9">
        <f t="shared" ref="G267:G330" si="156">E267-F267</f>
        <v>1093.7635511627041</v>
      </c>
      <c r="H267" s="9">
        <f t="shared" si="145"/>
        <v>4518.9770738215302</v>
      </c>
      <c r="I267" s="9">
        <f t="shared" si="135"/>
        <v>5612.7406249842343</v>
      </c>
      <c r="J267" s="9">
        <f t="shared" si="146"/>
        <v>6583.9985424976785</v>
      </c>
      <c r="L267" s="9">
        <f t="shared" si="134"/>
        <v>0</v>
      </c>
      <c r="M267" s="9">
        <f t="shared" ref="M267:M330" si="157">L267*($N$2/12)</f>
        <v>0</v>
      </c>
      <c r="N267" s="9">
        <f t="shared" si="147"/>
        <v>0</v>
      </c>
      <c r="O267" s="9">
        <f t="shared" ref="O267:O330" si="158">IF(L267&gt;0,H267,0)</f>
        <v>0</v>
      </c>
      <c r="P267" s="9">
        <f t="shared" si="148"/>
        <v>0</v>
      </c>
      <c r="Q267" s="9">
        <f t="shared" si="149"/>
        <v>0</v>
      </c>
      <c r="S267" s="9">
        <f t="shared" ref="S267:S330" si="159">IF(S266-W266&gt;0,S266-W266,0)</f>
        <v>0</v>
      </c>
      <c r="T267" s="9">
        <f t="shared" ref="T267:T330" si="160">S267*($N$3/12)</f>
        <v>0</v>
      </c>
      <c r="U267" s="9">
        <f t="shared" si="136"/>
        <v>0</v>
      </c>
      <c r="V267" s="9">
        <f t="shared" si="137"/>
        <v>0</v>
      </c>
      <c r="W267" s="9">
        <f t="shared" si="150"/>
        <v>0</v>
      </c>
      <c r="X267" s="9">
        <f t="shared" si="138"/>
        <v>0</v>
      </c>
      <c r="Z267" s="9">
        <f t="shared" ref="Z267:Z330" si="161">IF(Z266-AD266&gt;0,Z266-AD266,0)</f>
        <v>0</v>
      </c>
      <c r="AA267" s="9">
        <f t="shared" si="132"/>
        <v>0</v>
      </c>
      <c r="AB267" s="9">
        <f t="shared" si="139"/>
        <v>0</v>
      </c>
      <c r="AC267" s="9">
        <f t="shared" si="140"/>
        <v>0</v>
      </c>
      <c r="AD267" s="9">
        <f t="shared" si="151"/>
        <v>0</v>
      </c>
      <c r="AE267" s="9">
        <f t="shared" si="141"/>
        <v>0</v>
      </c>
      <c r="AG267" s="9">
        <f t="shared" ref="AG267:AG330" si="162">IF(AG266-AK266&gt;0,AG266-AK266,0)</f>
        <v>0</v>
      </c>
      <c r="AH267" s="9">
        <f t="shared" si="152"/>
        <v>0</v>
      </c>
      <c r="AI267" s="9">
        <f t="shared" si="142"/>
        <v>0</v>
      </c>
      <c r="AJ267" s="9">
        <f t="shared" si="143"/>
        <v>0</v>
      </c>
      <c r="AK267" s="9">
        <f t="shared" si="153"/>
        <v>0</v>
      </c>
      <c r="AL267" s="9">
        <f t="shared" ref="AL267:AL330" si="163">IF(AH267+AI267+AJ267&lt;AG267,AH267+AI267+AJ267,AG267)</f>
        <v>0</v>
      </c>
    </row>
    <row r="268" spans="1:38">
      <c r="A268" s="8">
        <v>260</v>
      </c>
      <c r="B268" s="9">
        <f t="shared" ref="B268:B331" si="164">IF(B267-I267&gt;0,B267-I267,0)</f>
        <v>149788.52617716684</v>
      </c>
      <c r="C268" s="10">
        <f t="shared" si="144"/>
        <v>0.3</v>
      </c>
      <c r="D268" s="11">
        <f t="shared" si="133"/>
        <v>2.9285530376777613E-2</v>
      </c>
      <c r="E268" s="9">
        <f t="shared" si="154"/>
        <v>2004.5462197265358</v>
      </c>
      <c r="F268" s="9">
        <f t="shared" si="155"/>
        <v>936.17828860729276</v>
      </c>
      <c r="G268" s="9">
        <f t="shared" si="156"/>
        <v>1068.3679311192432</v>
      </c>
      <c r="H268" s="9">
        <f t="shared" si="145"/>
        <v>4355.3487119538004</v>
      </c>
      <c r="I268" s="9">
        <f t="shared" si="135"/>
        <v>5423.7166430730431</v>
      </c>
      <c r="J268" s="9">
        <f t="shared" si="146"/>
        <v>6359.8949316803364</v>
      </c>
      <c r="L268" s="9">
        <f t="shared" si="134"/>
        <v>0</v>
      </c>
      <c r="M268" s="9">
        <f t="shared" si="157"/>
        <v>0</v>
      </c>
      <c r="N268" s="9">
        <f t="shared" si="147"/>
        <v>0</v>
      </c>
      <c r="O268" s="9">
        <f t="shared" si="158"/>
        <v>0</v>
      </c>
      <c r="P268" s="9">
        <f t="shared" si="148"/>
        <v>0</v>
      </c>
      <c r="Q268" s="9">
        <f t="shared" si="149"/>
        <v>0</v>
      </c>
      <c r="S268" s="9">
        <f t="shared" si="159"/>
        <v>0</v>
      </c>
      <c r="T268" s="9">
        <f t="shared" si="160"/>
        <v>0</v>
      </c>
      <c r="U268" s="9">
        <f t="shared" si="136"/>
        <v>0</v>
      </c>
      <c r="V268" s="9">
        <f t="shared" si="137"/>
        <v>0</v>
      </c>
      <c r="W268" s="9">
        <f t="shared" si="150"/>
        <v>0</v>
      </c>
      <c r="X268" s="9">
        <f t="shared" si="138"/>
        <v>0</v>
      </c>
      <c r="Z268" s="9">
        <f t="shared" si="161"/>
        <v>0</v>
      </c>
      <c r="AA268" s="9">
        <f t="shared" si="132"/>
        <v>0</v>
      </c>
      <c r="AB268" s="9">
        <f t="shared" si="139"/>
        <v>0</v>
      </c>
      <c r="AC268" s="9">
        <f t="shared" si="140"/>
        <v>0</v>
      </c>
      <c r="AD268" s="9">
        <f t="shared" si="151"/>
        <v>0</v>
      </c>
      <c r="AE268" s="9">
        <f t="shared" si="141"/>
        <v>0</v>
      </c>
      <c r="AG268" s="9">
        <f t="shared" si="162"/>
        <v>0</v>
      </c>
      <c r="AH268" s="9">
        <f t="shared" si="152"/>
        <v>0</v>
      </c>
      <c r="AI268" s="9">
        <f t="shared" si="142"/>
        <v>0</v>
      </c>
      <c r="AJ268" s="9">
        <f t="shared" si="143"/>
        <v>0</v>
      </c>
      <c r="AK268" s="9">
        <f t="shared" si="153"/>
        <v>0</v>
      </c>
      <c r="AL268" s="9">
        <f t="shared" si="163"/>
        <v>0</v>
      </c>
    </row>
    <row r="269" spans="1:38">
      <c r="A269" s="8">
        <v>261</v>
      </c>
      <c r="B269" s="9">
        <f t="shared" si="164"/>
        <v>144364.8095340938</v>
      </c>
      <c r="C269" s="10">
        <f t="shared" si="144"/>
        <v>0.3</v>
      </c>
      <c r="D269" s="11">
        <f t="shared" si="133"/>
        <v>2.9285530376777613E-2</v>
      </c>
      <c r="E269" s="9">
        <f t="shared" si="154"/>
        <v>1945.8420205170796</v>
      </c>
      <c r="F269" s="9">
        <f t="shared" si="155"/>
        <v>902.28005958808615</v>
      </c>
      <c r="G269" s="9">
        <f t="shared" si="156"/>
        <v>1043.5619609289934</v>
      </c>
      <c r="H269" s="9">
        <f t="shared" si="145"/>
        <v>4197.2387494415834</v>
      </c>
      <c r="I269" s="9">
        <f t="shared" si="135"/>
        <v>5240.8007103705768</v>
      </c>
      <c r="J269" s="9">
        <f t="shared" si="146"/>
        <v>6143.080769958663</v>
      </c>
      <c r="L269" s="9">
        <f t="shared" si="134"/>
        <v>0</v>
      </c>
      <c r="M269" s="9">
        <f t="shared" si="157"/>
        <v>0</v>
      </c>
      <c r="N269" s="9">
        <f t="shared" si="147"/>
        <v>0</v>
      </c>
      <c r="O269" s="9">
        <f t="shared" si="158"/>
        <v>0</v>
      </c>
      <c r="P269" s="9">
        <f t="shared" si="148"/>
        <v>0</v>
      </c>
      <c r="Q269" s="9">
        <f t="shared" si="149"/>
        <v>0</v>
      </c>
      <c r="S269" s="9">
        <f t="shared" si="159"/>
        <v>0</v>
      </c>
      <c r="T269" s="9">
        <f t="shared" si="160"/>
        <v>0</v>
      </c>
      <c r="U269" s="9">
        <f t="shared" si="136"/>
        <v>0</v>
      </c>
      <c r="V269" s="9">
        <f t="shared" si="137"/>
        <v>0</v>
      </c>
      <c r="W269" s="9">
        <f t="shared" si="150"/>
        <v>0</v>
      </c>
      <c r="X269" s="9">
        <f t="shared" si="138"/>
        <v>0</v>
      </c>
      <c r="Z269" s="9">
        <f t="shared" si="161"/>
        <v>0</v>
      </c>
      <c r="AA269" s="9">
        <f t="shared" si="132"/>
        <v>0</v>
      </c>
      <c r="AB269" s="9">
        <f t="shared" si="139"/>
        <v>0</v>
      </c>
      <c r="AC269" s="9">
        <f t="shared" si="140"/>
        <v>0</v>
      </c>
      <c r="AD269" s="9">
        <f t="shared" si="151"/>
        <v>0</v>
      </c>
      <c r="AE269" s="9">
        <f t="shared" si="141"/>
        <v>0</v>
      </c>
      <c r="AG269" s="9">
        <f t="shared" si="162"/>
        <v>0</v>
      </c>
      <c r="AH269" s="9">
        <f t="shared" si="152"/>
        <v>0</v>
      </c>
      <c r="AI269" s="9">
        <f t="shared" si="142"/>
        <v>0</v>
      </c>
      <c r="AJ269" s="9">
        <f t="shared" si="143"/>
        <v>0</v>
      </c>
      <c r="AK269" s="9">
        <f t="shared" si="153"/>
        <v>0</v>
      </c>
      <c r="AL269" s="9">
        <f t="shared" si="163"/>
        <v>0</v>
      </c>
    </row>
    <row r="270" spans="1:38">
      <c r="A270" s="8">
        <v>262</v>
      </c>
      <c r="B270" s="9">
        <f t="shared" si="164"/>
        <v>139124.00882372321</v>
      </c>
      <c r="C270" s="10">
        <f t="shared" si="144"/>
        <v>0.3</v>
      </c>
      <c r="D270" s="11">
        <f t="shared" si="133"/>
        <v>2.9285530376777613E-2</v>
      </c>
      <c r="E270" s="9">
        <f t="shared" si="154"/>
        <v>1888.8570049168163</v>
      </c>
      <c r="F270" s="9">
        <f t="shared" si="155"/>
        <v>869.52505514826998</v>
      </c>
      <c r="G270" s="9">
        <f t="shared" si="156"/>
        <v>1019.3319497685463</v>
      </c>
      <c r="H270" s="9">
        <f t="shared" si="145"/>
        <v>4044.4687097672559</v>
      </c>
      <c r="I270" s="9">
        <f t="shared" si="135"/>
        <v>5063.800659535802</v>
      </c>
      <c r="J270" s="9">
        <f t="shared" si="146"/>
        <v>5933.3257146840724</v>
      </c>
      <c r="L270" s="9">
        <f t="shared" si="134"/>
        <v>0</v>
      </c>
      <c r="M270" s="9">
        <f t="shared" si="157"/>
        <v>0</v>
      </c>
      <c r="N270" s="9">
        <f t="shared" si="147"/>
        <v>0</v>
      </c>
      <c r="O270" s="9">
        <f t="shared" si="158"/>
        <v>0</v>
      </c>
      <c r="P270" s="9">
        <f t="shared" si="148"/>
        <v>0</v>
      </c>
      <c r="Q270" s="9">
        <f t="shared" si="149"/>
        <v>0</v>
      </c>
      <c r="S270" s="9">
        <f t="shared" si="159"/>
        <v>0</v>
      </c>
      <c r="T270" s="9">
        <f t="shared" si="160"/>
        <v>0</v>
      </c>
      <c r="U270" s="9">
        <f t="shared" si="136"/>
        <v>0</v>
      </c>
      <c r="V270" s="9">
        <f t="shared" si="137"/>
        <v>0</v>
      </c>
      <c r="W270" s="9">
        <f t="shared" si="150"/>
        <v>0</v>
      </c>
      <c r="X270" s="9">
        <f t="shared" si="138"/>
        <v>0</v>
      </c>
      <c r="Z270" s="9">
        <f t="shared" si="161"/>
        <v>0</v>
      </c>
      <c r="AA270" s="9">
        <f t="shared" si="132"/>
        <v>0</v>
      </c>
      <c r="AB270" s="9">
        <f t="shared" si="139"/>
        <v>0</v>
      </c>
      <c r="AC270" s="9">
        <f t="shared" si="140"/>
        <v>0</v>
      </c>
      <c r="AD270" s="9">
        <f t="shared" si="151"/>
        <v>0</v>
      </c>
      <c r="AE270" s="9">
        <f t="shared" si="141"/>
        <v>0</v>
      </c>
      <c r="AG270" s="9">
        <f t="shared" si="162"/>
        <v>0</v>
      </c>
      <c r="AH270" s="9">
        <f t="shared" si="152"/>
        <v>0</v>
      </c>
      <c r="AI270" s="9">
        <f t="shared" si="142"/>
        <v>0</v>
      </c>
      <c r="AJ270" s="9">
        <f t="shared" si="143"/>
        <v>0</v>
      </c>
      <c r="AK270" s="9">
        <f t="shared" si="153"/>
        <v>0</v>
      </c>
      <c r="AL270" s="9">
        <f t="shared" si="163"/>
        <v>0</v>
      </c>
    </row>
    <row r="271" spans="1:38">
      <c r="A271" s="8">
        <v>263</v>
      </c>
      <c r="B271" s="9">
        <f t="shared" si="164"/>
        <v>134060.20816418741</v>
      </c>
      <c r="C271" s="10">
        <f t="shared" si="144"/>
        <v>0.3</v>
      </c>
      <c r="D271" s="11">
        <f t="shared" si="133"/>
        <v>2.9285530376777613E-2</v>
      </c>
      <c r="E271" s="9">
        <f t="shared" si="154"/>
        <v>1833.5408257219358</v>
      </c>
      <c r="F271" s="9">
        <f t="shared" si="155"/>
        <v>837.87630102617129</v>
      </c>
      <c r="G271" s="9">
        <f t="shared" si="156"/>
        <v>995.6645246957645</v>
      </c>
      <c r="H271" s="9">
        <f t="shared" si="145"/>
        <v>3896.8657348263823</v>
      </c>
      <c r="I271" s="9">
        <f t="shared" si="135"/>
        <v>4892.5302595221465</v>
      </c>
      <c r="J271" s="9">
        <f t="shared" si="146"/>
        <v>5730.4065605483183</v>
      </c>
      <c r="L271" s="9">
        <f t="shared" si="134"/>
        <v>0</v>
      </c>
      <c r="M271" s="9">
        <f t="shared" si="157"/>
        <v>0</v>
      </c>
      <c r="N271" s="9">
        <f t="shared" si="147"/>
        <v>0</v>
      </c>
      <c r="O271" s="9">
        <f t="shared" si="158"/>
        <v>0</v>
      </c>
      <c r="P271" s="9">
        <f t="shared" si="148"/>
        <v>0</v>
      </c>
      <c r="Q271" s="9">
        <f t="shared" si="149"/>
        <v>0</v>
      </c>
      <c r="S271" s="9">
        <f t="shared" si="159"/>
        <v>0</v>
      </c>
      <c r="T271" s="9">
        <f t="shared" si="160"/>
        <v>0</v>
      </c>
      <c r="U271" s="9">
        <f t="shared" si="136"/>
        <v>0</v>
      </c>
      <c r="V271" s="9">
        <f t="shared" si="137"/>
        <v>0</v>
      </c>
      <c r="W271" s="9">
        <f t="shared" si="150"/>
        <v>0</v>
      </c>
      <c r="X271" s="9">
        <f t="shared" si="138"/>
        <v>0</v>
      </c>
      <c r="Z271" s="9">
        <f t="shared" si="161"/>
        <v>0</v>
      </c>
      <c r="AA271" s="9">
        <f t="shared" si="132"/>
        <v>0</v>
      </c>
      <c r="AB271" s="9">
        <f t="shared" si="139"/>
        <v>0</v>
      </c>
      <c r="AC271" s="9">
        <f t="shared" si="140"/>
        <v>0</v>
      </c>
      <c r="AD271" s="9">
        <f t="shared" si="151"/>
        <v>0</v>
      </c>
      <c r="AE271" s="9">
        <f t="shared" si="141"/>
        <v>0</v>
      </c>
      <c r="AG271" s="9">
        <f t="shared" si="162"/>
        <v>0</v>
      </c>
      <c r="AH271" s="9">
        <f t="shared" si="152"/>
        <v>0</v>
      </c>
      <c r="AI271" s="9">
        <f t="shared" si="142"/>
        <v>0</v>
      </c>
      <c r="AJ271" s="9">
        <f t="shared" si="143"/>
        <v>0</v>
      </c>
      <c r="AK271" s="9">
        <f t="shared" si="153"/>
        <v>0</v>
      </c>
      <c r="AL271" s="9">
        <f t="shared" si="163"/>
        <v>0</v>
      </c>
    </row>
    <row r="272" spans="1:38">
      <c r="A272" s="8">
        <v>264</v>
      </c>
      <c r="B272" s="9">
        <f t="shared" si="164"/>
        <v>129167.67790466527</v>
      </c>
      <c r="C272" s="10">
        <f t="shared" si="144"/>
        <v>0.3</v>
      </c>
      <c r="D272" s="11">
        <f t="shared" si="133"/>
        <v>2.9285530376777613E-2</v>
      </c>
      <c r="E272" s="9">
        <f t="shared" si="154"/>
        <v>1779.844610173194</v>
      </c>
      <c r="F272" s="9">
        <f t="shared" si="155"/>
        <v>807.29798690415782</v>
      </c>
      <c r="G272" s="9">
        <f t="shared" si="156"/>
        <v>972.54662326903622</v>
      </c>
      <c r="H272" s="9">
        <f t="shared" si="145"/>
        <v>3754.2624112963231</v>
      </c>
      <c r="I272" s="9">
        <f t="shared" si="135"/>
        <v>4726.8090345653591</v>
      </c>
      <c r="J272" s="9">
        <f t="shared" si="146"/>
        <v>5534.1070214695173</v>
      </c>
      <c r="L272" s="9">
        <f t="shared" si="134"/>
        <v>0</v>
      </c>
      <c r="M272" s="9">
        <f t="shared" si="157"/>
        <v>0</v>
      </c>
      <c r="N272" s="9">
        <f t="shared" si="147"/>
        <v>0</v>
      </c>
      <c r="O272" s="9">
        <f t="shared" si="158"/>
        <v>0</v>
      </c>
      <c r="P272" s="9">
        <f t="shared" si="148"/>
        <v>0</v>
      </c>
      <c r="Q272" s="9">
        <f t="shared" si="149"/>
        <v>0</v>
      </c>
      <c r="S272" s="9">
        <f t="shared" si="159"/>
        <v>0</v>
      </c>
      <c r="T272" s="9">
        <f t="shared" si="160"/>
        <v>0</v>
      </c>
      <c r="U272" s="9">
        <f t="shared" si="136"/>
        <v>0</v>
      </c>
      <c r="V272" s="9">
        <f t="shared" si="137"/>
        <v>0</v>
      </c>
      <c r="W272" s="9">
        <f t="shared" si="150"/>
        <v>0</v>
      </c>
      <c r="X272" s="9">
        <f t="shared" si="138"/>
        <v>0</v>
      </c>
      <c r="Z272" s="9">
        <f t="shared" si="161"/>
        <v>0</v>
      </c>
      <c r="AA272" s="9">
        <f t="shared" si="132"/>
        <v>0</v>
      </c>
      <c r="AB272" s="9">
        <f t="shared" si="139"/>
        <v>0</v>
      </c>
      <c r="AC272" s="9">
        <f t="shared" si="140"/>
        <v>0</v>
      </c>
      <c r="AD272" s="9">
        <f t="shared" si="151"/>
        <v>0</v>
      </c>
      <c r="AE272" s="9">
        <f t="shared" si="141"/>
        <v>0</v>
      </c>
      <c r="AG272" s="9">
        <f t="shared" si="162"/>
        <v>0</v>
      </c>
      <c r="AH272" s="9">
        <f t="shared" si="152"/>
        <v>0</v>
      </c>
      <c r="AI272" s="9">
        <f t="shared" si="142"/>
        <v>0</v>
      </c>
      <c r="AJ272" s="9">
        <f t="shared" si="143"/>
        <v>0</v>
      </c>
      <c r="AK272" s="9">
        <f t="shared" si="153"/>
        <v>0</v>
      </c>
      <c r="AL272" s="9">
        <f t="shared" si="163"/>
        <v>0</v>
      </c>
    </row>
    <row r="273" spans="1:38">
      <c r="A273" s="8">
        <v>265</v>
      </c>
      <c r="B273" s="9">
        <f t="shared" si="164"/>
        <v>124440.8688700999</v>
      </c>
      <c r="C273" s="10">
        <f t="shared" si="144"/>
        <v>0.3</v>
      </c>
      <c r="D273" s="11">
        <f t="shared" si="133"/>
        <v>2.9285530376777613E-2</v>
      </c>
      <c r="E273" s="9">
        <f t="shared" si="154"/>
        <v>1727.7209167760234</v>
      </c>
      <c r="F273" s="9">
        <f t="shared" si="155"/>
        <v>777.75543043812434</v>
      </c>
      <c r="G273" s="9">
        <f t="shared" si="156"/>
        <v>949.96548633789905</v>
      </c>
      <c r="H273" s="9">
        <f t="shared" si="145"/>
        <v>3616.4966023008715</v>
      </c>
      <c r="I273" s="9">
        <f t="shared" si="135"/>
        <v>4566.4620886387702</v>
      </c>
      <c r="J273" s="9">
        <f t="shared" si="146"/>
        <v>5344.2175190768949</v>
      </c>
      <c r="L273" s="9">
        <f t="shared" si="134"/>
        <v>0</v>
      </c>
      <c r="M273" s="9">
        <f t="shared" si="157"/>
        <v>0</v>
      </c>
      <c r="N273" s="9">
        <f t="shared" si="147"/>
        <v>0</v>
      </c>
      <c r="O273" s="9">
        <f t="shared" si="158"/>
        <v>0</v>
      </c>
      <c r="P273" s="9">
        <f t="shared" si="148"/>
        <v>0</v>
      </c>
      <c r="Q273" s="9">
        <f t="shared" si="149"/>
        <v>0</v>
      </c>
      <c r="S273" s="9">
        <f t="shared" si="159"/>
        <v>0</v>
      </c>
      <c r="T273" s="9">
        <f t="shared" si="160"/>
        <v>0</v>
      </c>
      <c r="U273" s="9">
        <f t="shared" si="136"/>
        <v>0</v>
      </c>
      <c r="V273" s="9">
        <f t="shared" si="137"/>
        <v>0</v>
      </c>
      <c r="W273" s="9">
        <f t="shared" si="150"/>
        <v>0</v>
      </c>
      <c r="X273" s="9">
        <f t="shared" si="138"/>
        <v>0</v>
      </c>
      <c r="Z273" s="9">
        <f t="shared" si="161"/>
        <v>0</v>
      </c>
      <c r="AA273" s="9">
        <f t="shared" si="132"/>
        <v>0</v>
      </c>
      <c r="AB273" s="9">
        <f t="shared" si="139"/>
        <v>0</v>
      </c>
      <c r="AC273" s="9">
        <f t="shared" si="140"/>
        <v>0</v>
      </c>
      <c r="AD273" s="9">
        <f t="shared" si="151"/>
        <v>0</v>
      </c>
      <c r="AE273" s="9">
        <f t="shared" si="141"/>
        <v>0</v>
      </c>
      <c r="AG273" s="9">
        <f t="shared" si="162"/>
        <v>0</v>
      </c>
      <c r="AH273" s="9">
        <f t="shared" si="152"/>
        <v>0</v>
      </c>
      <c r="AI273" s="9">
        <f t="shared" si="142"/>
        <v>0</v>
      </c>
      <c r="AJ273" s="9">
        <f t="shared" si="143"/>
        <v>0</v>
      </c>
      <c r="AK273" s="9">
        <f t="shared" si="153"/>
        <v>0</v>
      </c>
      <c r="AL273" s="9">
        <f t="shared" si="163"/>
        <v>0</v>
      </c>
    </row>
    <row r="274" spans="1:38">
      <c r="A274" s="8">
        <v>266</v>
      </c>
      <c r="B274" s="9">
        <f t="shared" si="164"/>
        <v>119874.40678146113</v>
      </c>
      <c r="C274" s="10">
        <f t="shared" si="144"/>
        <v>0.3</v>
      </c>
      <c r="D274" s="11">
        <f t="shared" si="133"/>
        <v>2.9285530376777613E-2</v>
      </c>
      <c r="E274" s="9">
        <f t="shared" si="154"/>
        <v>1677.1236933851858</v>
      </c>
      <c r="F274" s="9">
        <f t="shared" si="155"/>
        <v>749.21504238413206</v>
      </c>
      <c r="G274" s="9">
        <f t="shared" si="156"/>
        <v>927.90865100105373</v>
      </c>
      <c r="H274" s="9">
        <f t="shared" si="145"/>
        <v>3483.4112842109103</v>
      </c>
      <c r="I274" s="9">
        <f t="shared" si="135"/>
        <v>4411.3199352119636</v>
      </c>
      <c r="J274" s="9">
        <f t="shared" si="146"/>
        <v>5160.5349775960958</v>
      </c>
      <c r="L274" s="9">
        <f t="shared" si="134"/>
        <v>0</v>
      </c>
      <c r="M274" s="9">
        <f t="shared" si="157"/>
        <v>0</v>
      </c>
      <c r="N274" s="9">
        <f t="shared" si="147"/>
        <v>0</v>
      </c>
      <c r="O274" s="9">
        <f t="shared" si="158"/>
        <v>0</v>
      </c>
      <c r="P274" s="9">
        <f t="shared" si="148"/>
        <v>0</v>
      </c>
      <c r="Q274" s="9">
        <f t="shared" si="149"/>
        <v>0</v>
      </c>
      <c r="S274" s="9">
        <f t="shared" si="159"/>
        <v>0</v>
      </c>
      <c r="T274" s="9">
        <f t="shared" si="160"/>
        <v>0</v>
      </c>
      <c r="U274" s="9">
        <f t="shared" si="136"/>
        <v>0</v>
      </c>
      <c r="V274" s="9">
        <f t="shared" si="137"/>
        <v>0</v>
      </c>
      <c r="W274" s="9">
        <f t="shared" si="150"/>
        <v>0</v>
      </c>
      <c r="X274" s="9">
        <f t="shared" si="138"/>
        <v>0</v>
      </c>
      <c r="Z274" s="9">
        <f t="shared" si="161"/>
        <v>0</v>
      </c>
      <c r="AA274" s="9">
        <f t="shared" si="132"/>
        <v>0</v>
      </c>
      <c r="AB274" s="9">
        <f t="shared" si="139"/>
        <v>0</v>
      </c>
      <c r="AC274" s="9">
        <f t="shared" si="140"/>
        <v>0</v>
      </c>
      <c r="AD274" s="9">
        <f t="shared" si="151"/>
        <v>0</v>
      </c>
      <c r="AE274" s="9">
        <f t="shared" si="141"/>
        <v>0</v>
      </c>
      <c r="AG274" s="9">
        <f t="shared" si="162"/>
        <v>0</v>
      </c>
      <c r="AH274" s="9">
        <f t="shared" si="152"/>
        <v>0</v>
      </c>
      <c r="AI274" s="9">
        <f t="shared" si="142"/>
        <v>0</v>
      </c>
      <c r="AJ274" s="9">
        <f t="shared" si="143"/>
        <v>0</v>
      </c>
      <c r="AK274" s="9">
        <f t="shared" si="153"/>
        <v>0</v>
      </c>
      <c r="AL274" s="9">
        <f t="shared" si="163"/>
        <v>0</v>
      </c>
    </row>
    <row r="275" spans="1:38">
      <c r="A275" s="8">
        <v>267</v>
      </c>
      <c r="B275" s="9">
        <f t="shared" si="164"/>
        <v>115463.08684624916</v>
      </c>
      <c r="C275" s="10">
        <f t="shared" si="144"/>
        <v>0.3</v>
      </c>
      <c r="D275" s="11">
        <f t="shared" si="133"/>
        <v>2.9285530376777613E-2</v>
      </c>
      <c r="E275" s="9">
        <f t="shared" si="154"/>
        <v>1628.0082365169396</v>
      </c>
      <c r="F275" s="9">
        <f t="shared" si="155"/>
        <v>721.6442927890572</v>
      </c>
      <c r="G275" s="9">
        <f t="shared" si="156"/>
        <v>906.36394372788243</v>
      </c>
      <c r="H275" s="9">
        <f t="shared" si="145"/>
        <v>3354.8543884258829</v>
      </c>
      <c r="I275" s="9">
        <f t="shared" si="135"/>
        <v>4261.218332153765</v>
      </c>
      <c r="J275" s="9">
        <f t="shared" si="146"/>
        <v>4982.8626249428225</v>
      </c>
      <c r="L275" s="9">
        <f t="shared" si="134"/>
        <v>0</v>
      </c>
      <c r="M275" s="9">
        <f t="shared" si="157"/>
        <v>0</v>
      </c>
      <c r="N275" s="9">
        <f t="shared" si="147"/>
        <v>0</v>
      </c>
      <c r="O275" s="9">
        <f t="shared" si="158"/>
        <v>0</v>
      </c>
      <c r="P275" s="9">
        <f t="shared" si="148"/>
        <v>0</v>
      </c>
      <c r="Q275" s="9">
        <f t="shared" si="149"/>
        <v>0</v>
      </c>
      <c r="S275" s="9">
        <f t="shared" si="159"/>
        <v>0</v>
      </c>
      <c r="T275" s="9">
        <f t="shared" si="160"/>
        <v>0</v>
      </c>
      <c r="U275" s="9">
        <f t="shared" si="136"/>
        <v>0</v>
      </c>
      <c r="V275" s="9">
        <f t="shared" si="137"/>
        <v>0</v>
      </c>
      <c r="W275" s="9">
        <f t="shared" si="150"/>
        <v>0</v>
      </c>
      <c r="X275" s="9">
        <f t="shared" si="138"/>
        <v>0</v>
      </c>
      <c r="Z275" s="9">
        <f t="shared" si="161"/>
        <v>0</v>
      </c>
      <c r="AA275" s="9">
        <f t="shared" si="132"/>
        <v>0</v>
      </c>
      <c r="AB275" s="9">
        <f t="shared" si="139"/>
        <v>0</v>
      </c>
      <c r="AC275" s="9">
        <f t="shared" si="140"/>
        <v>0</v>
      </c>
      <c r="AD275" s="9">
        <f t="shared" si="151"/>
        <v>0</v>
      </c>
      <c r="AE275" s="9">
        <f t="shared" si="141"/>
        <v>0</v>
      </c>
      <c r="AG275" s="9">
        <f t="shared" si="162"/>
        <v>0</v>
      </c>
      <c r="AH275" s="9">
        <f t="shared" si="152"/>
        <v>0</v>
      </c>
      <c r="AI275" s="9">
        <f t="shared" si="142"/>
        <v>0</v>
      </c>
      <c r="AJ275" s="9">
        <f t="shared" si="143"/>
        <v>0</v>
      </c>
      <c r="AK275" s="9">
        <f t="shared" si="153"/>
        <v>0</v>
      </c>
      <c r="AL275" s="9">
        <f t="shared" si="163"/>
        <v>0</v>
      </c>
    </row>
    <row r="276" spans="1:38">
      <c r="A276" s="8">
        <v>268</v>
      </c>
      <c r="B276" s="9">
        <f t="shared" si="164"/>
        <v>111201.8685140954</v>
      </c>
      <c r="C276" s="10">
        <f t="shared" si="144"/>
        <v>0.3</v>
      </c>
      <c r="D276" s="11">
        <f t="shared" si="133"/>
        <v>2.9285530376777613E-2</v>
      </c>
      <c r="E276" s="9">
        <f t="shared" si="154"/>
        <v>1580.3311518527792</v>
      </c>
      <c r="F276" s="9">
        <f t="shared" si="155"/>
        <v>695.01167821309616</v>
      </c>
      <c r="G276" s="9">
        <f t="shared" si="156"/>
        <v>885.319473639683</v>
      </c>
      <c r="H276" s="9">
        <f t="shared" si="145"/>
        <v>3230.6786479855432</v>
      </c>
      <c r="I276" s="9">
        <f t="shared" si="135"/>
        <v>4115.9981216252263</v>
      </c>
      <c r="J276" s="9">
        <f t="shared" si="146"/>
        <v>4811.0097998383226</v>
      </c>
      <c r="L276" s="9">
        <f t="shared" si="134"/>
        <v>0</v>
      </c>
      <c r="M276" s="9">
        <f t="shared" si="157"/>
        <v>0</v>
      </c>
      <c r="N276" s="9">
        <f t="shared" si="147"/>
        <v>0</v>
      </c>
      <c r="O276" s="9">
        <f t="shared" si="158"/>
        <v>0</v>
      </c>
      <c r="P276" s="9">
        <f t="shared" si="148"/>
        <v>0</v>
      </c>
      <c r="Q276" s="9">
        <f t="shared" si="149"/>
        <v>0</v>
      </c>
      <c r="S276" s="9">
        <f t="shared" si="159"/>
        <v>0</v>
      </c>
      <c r="T276" s="9">
        <f t="shared" si="160"/>
        <v>0</v>
      </c>
      <c r="U276" s="9">
        <f t="shared" si="136"/>
        <v>0</v>
      </c>
      <c r="V276" s="9">
        <f t="shared" si="137"/>
        <v>0</v>
      </c>
      <c r="W276" s="9">
        <f t="shared" si="150"/>
        <v>0</v>
      </c>
      <c r="X276" s="9">
        <f t="shared" si="138"/>
        <v>0</v>
      </c>
      <c r="Z276" s="9">
        <f t="shared" si="161"/>
        <v>0</v>
      </c>
      <c r="AA276" s="9">
        <f t="shared" si="132"/>
        <v>0</v>
      </c>
      <c r="AB276" s="9">
        <f t="shared" si="139"/>
        <v>0</v>
      </c>
      <c r="AC276" s="9">
        <f t="shared" si="140"/>
        <v>0</v>
      </c>
      <c r="AD276" s="9">
        <f t="shared" si="151"/>
        <v>0</v>
      </c>
      <c r="AE276" s="9">
        <f t="shared" si="141"/>
        <v>0</v>
      </c>
      <c r="AG276" s="9">
        <f t="shared" si="162"/>
        <v>0</v>
      </c>
      <c r="AH276" s="9">
        <f t="shared" si="152"/>
        <v>0</v>
      </c>
      <c r="AI276" s="9">
        <f t="shared" si="142"/>
        <v>0</v>
      </c>
      <c r="AJ276" s="9">
        <f t="shared" si="143"/>
        <v>0</v>
      </c>
      <c r="AK276" s="9">
        <f t="shared" si="153"/>
        <v>0</v>
      </c>
      <c r="AL276" s="9">
        <f t="shared" si="163"/>
        <v>0</v>
      </c>
    </row>
    <row r="277" spans="1:38">
      <c r="A277" s="8">
        <v>269</v>
      </c>
      <c r="B277" s="9">
        <f t="shared" si="164"/>
        <v>107085.87039247018</v>
      </c>
      <c r="C277" s="10">
        <f t="shared" si="144"/>
        <v>0.3</v>
      </c>
      <c r="D277" s="11">
        <f t="shared" si="133"/>
        <v>2.9285530376777613E-2</v>
      </c>
      <c r="E277" s="9">
        <f t="shared" si="154"/>
        <v>1534.050315899827</v>
      </c>
      <c r="F277" s="9">
        <f t="shared" si="155"/>
        <v>669.28668995293856</v>
      </c>
      <c r="G277" s="9">
        <f t="shared" si="156"/>
        <v>864.7636259468884</v>
      </c>
      <c r="H277" s="9">
        <f t="shared" si="145"/>
        <v>3110.741448865956</v>
      </c>
      <c r="I277" s="9">
        <f t="shared" si="135"/>
        <v>3975.5050748128442</v>
      </c>
      <c r="J277" s="9">
        <f t="shared" si="146"/>
        <v>4644.7917647657832</v>
      </c>
      <c r="L277" s="9">
        <f t="shared" si="134"/>
        <v>0</v>
      </c>
      <c r="M277" s="9">
        <f t="shared" si="157"/>
        <v>0</v>
      </c>
      <c r="N277" s="9">
        <f t="shared" si="147"/>
        <v>0</v>
      </c>
      <c r="O277" s="9">
        <f t="shared" si="158"/>
        <v>0</v>
      </c>
      <c r="P277" s="9">
        <f t="shared" si="148"/>
        <v>0</v>
      </c>
      <c r="Q277" s="9">
        <f t="shared" si="149"/>
        <v>0</v>
      </c>
      <c r="S277" s="9">
        <f t="shared" si="159"/>
        <v>0</v>
      </c>
      <c r="T277" s="9">
        <f t="shared" si="160"/>
        <v>0</v>
      </c>
      <c r="U277" s="9">
        <f t="shared" si="136"/>
        <v>0</v>
      </c>
      <c r="V277" s="9">
        <f t="shared" si="137"/>
        <v>0</v>
      </c>
      <c r="W277" s="9">
        <f t="shared" si="150"/>
        <v>0</v>
      </c>
      <c r="X277" s="9">
        <f t="shared" si="138"/>
        <v>0</v>
      </c>
      <c r="Z277" s="9">
        <f t="shared" si="161"/>
        <v>0</v>
      </c>
      <c r="AA277" s="9">
        <f t="shared" si="132"/>
        <v>0</v>
      </c>
      <c r="AB277" s="9">
        <f t="shared" si="139"/>
        <v>0</v>
      </c>
      <c r="AC277" s="9">
        <f t="shared" si="140"/>
        <v>0</v>
      </c>
      <c r="AD277" s="9">
        <f t="shared" si="151"/>
        <v>0</v>
      </c>
      <c r="AE277" s="9">
        <f t="shared" si="141"/>
        <v>0</v>
      </c>
      <c r="AG277" s="9">
        <f t="shared" si="162"/>
        <v>0</v>
      </c>
      <c r="AH277" s="9">
        <f t="shared" si="152"/>
        <v>0</v>
      </c>
      <c r="AI277" s="9">
        <f t="shared" si="142"/>
        <v>0</v>
      </c>
      <c r="AJ277" s="9">
        <f t="shared" si="143"/>
        <v>0</v>
      </c>
      <c r="AK277" s="9">
        <f t="shared" si="153"/>
        <v>0</v>
      </c>
      <c r="AL277" s="9">
        <f t="shared" si="163"/>
        <v>0</v>
      </c>
    </row>
    <row r="278" spans="1:38">
      <c r="A278" s="8">
        <v>270</v>
      </c>
      <c r="B278" s="9">
        <f t="shared" si="164"/>
        <v>103110.36531765734</v>
      </c>
      <c r="C278" s="10">
        <f t="shared" si="144"/>
        <v>0.3</v>
      </c>
      <c r="D278" s="11">
        <f t="shared" si="133"/>
        <v>2.9285530376777613E-2</v>
      </c>
      <c r="E278" s="9">
        <f t="shared" si="154"/>
        <v>1489.1248387740372</v>
      </c>
      <c r="F278" s="9">
        <f t="shared" si="155"/>
        <v>644.43978323535839</v>
      </c>
      <c r="G278" s="9">
        <f t="shared" si="156"/>
        <v>844.68505553867885</v>
      </c>
      <c r="H278" s="9">
        <f t="shared" si="145"/>
        <v>2994.9046858181027</v>
      </c>
      <c r="I278" s="9">
        <f t="shared" si="135"/>
        <v>3839.5897413567818</v>
      </c>
      <c r="J278" s="9">
        <f t="shared" si="146"/>
        <v>4484.0295245921398</v>
      </c>
      <c r="L278" s="9">
        <f t="shared" si="134"/>
        <v>0</v>
      </c>
      <c r="M278" s="9">
        <f t="shared" si="157"/>
        <v>0</v>
      </c>
      <c r="N278" s="9">
        <f t="shared" si="147"/>
        <v>0</v>
      </c>
      <c r="O278" s="9">
        <f t="shared" si="158"/>
        <v>0</v>
      </c>
      <c r="P278" s="9">
        <f t="shared" si="148"/>
        <v>0</v>
      </c>
      <c r="Q278" s="9">
        <f t="shared" si="149"/>
        <v>0</v>
      </c>
      <c r="S278" s="9">
        <f t="shared" si="159"/>
        <v>0</v>
      </c>
      <c r="T278" s="9">
        <f t="shared" si="160"/>
        <v>0</v>
      </c>
      <c r="U278" s="9">
        <f t="shared" si="136"/>
        <v>0</v>
      </c>
      <c r="V278" s="9">
        <f t="shared" si="137"/>
        <v>0</v>
      </c>
      <c r="W278" s="9">
        <f t="shared" si="150"/>
        <v>0</v>
      </c>
      <c r="X278" s="9">
        <f t="shared" si="138"/>
        <v>0</v>
      </c>
      <c r="Z278" s="9">
        <f t="shared" si="161"/>
        <v>0</v>
      </c>
      <c r="AA278" s="9">
        <f t="shared" si="132"/>
        <v>0</v>
      </c>
      <c r="AB278" s="9">
        <f t="shared" si="139"/>
        <v>0</v>
      </c>
      <c r="AC278" s="9">
        <f t="shared" si="140"/>
        <v>0</v>
      </c>
      <c r="AD278" s="9">
        <f t="shared" si="151"/>
        <v>0</v>
      </c>
      <c r="AE278" s="9">
        <f t="shared" si="141"/>
        <v>0</v>
      </c>
      <c r="AG278" s="9">
        <f t="shared" si="162"/>
        <v>0</v>
      </c>
      <c r="AH278" s="9">
        <f t="shared" si="152"/>
        <v>0</v>
      </c>
      <c r="AI278" s="9">
        <f t="shared" si="142"/>
        <v>0</v>
      </c>
      <c r="AJ278" s="9">
        <f t="shared" si="143"/>
        <v>0</v>
      </c>
      <c r="AK278" s="9">
        <f t="shared" si="153"/>
        <v>0</v>
      </c>
      <c r="AL278" s="9">
        <f t="shared" si="163"/>
        <v>0</v>
      </c>
    </row>
    <row r="279" spans="1:38">
      <c r="A279" s="8">
        <v>271</v>
      </c>
      <c r="B279" s="9">
        <f t="shared" si="164"/>
        <v>99270.775576300555</v>
      </c>
      <c r="C279" s="10">
        <f t="shared" si="144"/>
        <v>0.3</v>
      </c>
      <c r="D279" s="11">
        <f t="shared" si="133"/>
        <v>2.9285530376777613E-2</v>
      </c>
      <c r="E279" s="9">
        <f t="shared" si="154"/>
        <v>1445.5150280733062</v>
      </c>
      <c r="F279" s="9">
        <f t="shared" si="155"/>
        <v>620.44234735187842</v>
      </c>
      <c r="G279" s="9">
        <f t="shared" si="156"/>
        <v>825.07268072142779</v>
      </c>
      <c r="H279" s="9">
        <f t="shared" si="145"/>
        <v>2883.0346226117067</v>
      </c>
      <c r="I279" s="9">
        <f t="shared" si="135"/>
        <v>3708.1073033331345</v>
      </c>
      <c r="J279" s="9">
        <f t="shared" si="146"/>
        <v>4328.5496506850131</v>
      </c>
      <c r="L279" s="9">
        <f t="shared" si="134"/>
        <v>0</v>
      </c>
      <c r="M279" s="9">
        <f t="shared" si="157"/>
        <v>0</v>
      </c>
      <c r="N279" s="9">
        <f t="shared" si="147"/>
        <v>0</v>
      </c>
      <c r="O279" s="9">
        <f t="shared" si="158"/>
        <v>0</v>
      </c>
      <c r="P279" s="9">
        <f t="shared" si="148"/>
        <v>0</v>
      </c>
      <c r="Q279" s="9">
        <f t="shared" si="149"/>
        <v>0</v>
      </c>
      <c r="S279" s="9">
        <f t="shared" si="159"/>
        <v>0</v>
      </c>
      <c r="T279" s="9">
        <f t="shared" si="160"/>
        <v>0</v>
      </c>
      <c r="U279" s="9">
        <f t="shared" si="136"/>
        <v>0</v>
      </c>
      <c r="V279" s="9">
        <f t="shared" si="137"/>
        <v>0</v>
      </c>
      <c r="W279" s="9">
        <f t="shared" si="150"/>
        <v>0</v>
      </c>
      <c r="X279" s="9">
        <f t="shared" si="138"/>
        <v>0</v>
      </c>
      <c r="Z279" s="9">
        <f t="shared" si="161"/>
        <v>0</v>
      </c>
      <c r="AA279" s="9">
        <f t="shared" si="132"/>
        <v>0</v>
      </c>
      <c r="AB279" s="9">
        <f t="shared" si="139"/>
        <v>0</v>
      </c>
      <c r="AC279" s="9">
        <f t="shared" si="140"/>
        <v>0</v>
      </c>
      <c r="AD279" s="9">
        <f t="shared" si="151"/>
        <v>0</v>
      </c>
      <c r="AE279" s="9">
        <f t="shared" si="141"/>
        <v>0</v>
      </c>
      <c r="AG279" s="9">
        <f t="shared" si="162"/>
        <v>0</v>
      </c>
      <c r="AH279" s="9">
        <f t="shared" si="152"/>
        <v>0</v>
      </c>
      <c r="AI279" s="9">
        <f t="shared" si="142"/>
        <v>0</v>
      </c>
      <c r="AJ279" s="9">
        <f t="shared" si="143"/>
        <v>0</v>
      </c>
      <c r="AK279" s="9">
        <f t="shared" si="153"/>
        <v>0</v>
      </c>
      <c r="AL279" s="9">
        <f t="shared" si="163"/>
        <v>0</v>
      </c>
    </row>
    <row r="280" spans="1:38">
      <c r="A280" s="8">
        <v>272</v>
      </c>
      <c r="B280" s="9">
        <f t="shared" si="164"/>
        <v>95562.668272967421</v>
      </c>
      <c r="C280" s="10">
        <f t="shared" si="144"/>
        <v>0.3</v>
      </c>
      <c r="D280" s="11">
        <f t="shared" si="133"/>
        <v>2.9285530376777613E-2</v>
      </c>
      <c r="E280" s="9">
        <f t="shared" si="154"/>
        <v>1403.1823538085773</v>
      </c>
      <c r="F280" s="9">
        <f t="shared" si="155"/>
        <v>597.26667670604638</v>
      </c>
      <c r="G280" s="9">
        <f t="shared" si="156"/>
        <v>805.91567710253094</v>
      </c>
      <c r="H280" s="9">
        <f t="shared" si="145"/>
        <v>2775.001756551002</v>
      </c>
      <c r="I280" s="9">
        <f t="shared" si="135"/>
        <v>3580.917433653533</v>
      </c>
      <c r="J280" s="9">
        <f t="shared" si="146"/>
        <v>4178.1841103595798</v>
      </c>
      <c r="L280" s="9">
        <f t="shared" si="134"/>
        <v>0</v>
      </c>
      <c r="M280" s="9">
        <f t="shared" si="157"/>
        <v>0</v>
      </c>
      <c r="N280" s="9">
        <f t="shared" si="147"/>
        <v>0</v>
      </c>
      <c r="O280" s="9">
        <f t="shared" si="158"/>
        <v>0</v>
      </c>
      <c r="P280" s="9">
        <f t="shared" si="148"/>
        <v>0</v>
      </c>
      <c r="Q280" s="9">
        <f t="shared" si="149"/>
        <v>0</v>
      </c>
      <c r="S280" s="9">
        <f t="shared" si="159"/>
        <v>0</v>
      </c>
      <c r="T280" s="9">
        <f t="shared" si="160"/>
        <v>0</v>
      </c>
      <c r="U280" s="9">
        <f t="shared" si="136"/>
        <v>0</v>
      </c>
      <c r="V280" s="9">
        <f t="shared" si="137"/>
        <v>0</v>
      </c>
      <c r="W280" s="9">
        <f t="shared" si="150"/>
        <v>0</v>
      </c>
      <c r="X280" s="9">
        <f t="shared" si="138"/>
        <v>0</v>
      </c>
      <c r="Z280" s="9">
        <f t="shared" si="161"/>
        <v>0</v>
      </c>
      <c r="AA280" s="9">
        <f t="shared" si="132"/>
        <v>0</v>
      </c>
      <c r="AB280" s="9">
        <f t="shared" si="139"/>
        <v>0</v>
      </c>
      <c r="AC280" s="9">
        <f t="shared" si="140"/>
        <v>0</v>
      </c>
      <c r="AD280" s="9">
        <f t="shared" si="151"/>
        <v>0</v>
      </c>
      <c r="AE280" s="9">
        <f t="shared" si="141"/>
        <v>0</v>
      </c>
      <c r="AG280" s="9">
        <f t="shared" si="162"/>
        <v>0</v>
      </c>
      <c r="AH280" s="9">
        <f t="shared" si="152"/>
        <v>0</v>
      </c>
      <c r="AI280" s="9">
        <f t="shared" si="142"/>
        <v>0</v>
      </c>
      <c r="AJ280" s="9">
        <f t="shared" si="143"/>
        <v>0</v>
      </c>
      <c r="AK280" s="9">
        <f t="shared" si="153"/>
        <v>0</v>
      </c>
      <c r="AL280" s="9">
        <f t="shared" si="163"/>
        <v>0</v>
      </c>
    </row>
    <row r="281" spans="1:38">
      <c r="A281" s="8">
        <v>273</v>
      </c>
      <c r="B281" s="9">
        <f t="shared" si="164"/>
        <v>91981.750839313885</v>
      </c>
      <c r="C281" s="10">
        <f t="shared" si="144"/>
        <v>0.3</v>
      </c>
      <c r="D281" s="11">
        <f t="shared" si="133"/>
        <v>2.9285530376777613E-2</v>
      </c>
      <c r="E281" s="9">
        <f t="shared" si="154"/>
        <v>1362.0894143619576</v>
      </c>
      <c r="F281" s="9">
        <f t="shared" si="155"/>
        <v>574.88594274571176</v>
      </c>
      <c r="G281" s="9">
        <f t="shared" si="156"/>
        <v>787.20347161624579</v>
      </c>
      <c r="H281" s="9">
        <f t="shared" si="145"/>
        <v>2670.6806871331942</v>
      </c>
      <c r="I281" s="9">
        <f t="shared" si="135"/>
        <v>3457.8841587494398</v>
      </c>
      <c r="J281" s="9">
        <f t="shared" si="146"/>
        <v>4032.7701014951517</v>
      </c>
      <c r="L281" s="9">
        <f t="shared" si="134"/>
        <v>0</v>
      </c>
      <c r="M281" s="9">
        <f t="shared" si="157"/>
        <v>0</v>
      </c>
      <c r="N281" s="9">
        <f t="shared" si="147"/>
        <v>0</v>
      </c>
      <c r="O281" s="9">
        <f t="shared" si="158"/>
        <v>0</v>
      </c>
      <c r="P281" s="9">
        <f t="shared" si="148"/>
        <v>0</v>
      </c>
      <c r="Q281" s="9">
        <f t="shared" si="149"/>
        <v>0</v>
      </c>
      <c r="S281" s="9">
        <f t="shared" si="159"/>
        <v>0</v>
      </c>
      <c r="T281" s="9">
        <f t="shared" si="160"/>
        <v>0</v>
      </c>
      <c r="U281" s="9">
        <f t="shared" si="136"/>
        <v>0</v>
      </c>
      <c r="V281" s="9">
        <f t="shared" si="137"/>
        <v>0</v>
      </c>
      <c r="W281" s="9">
        <f t="shared" si="150"/>
        <v>0</v>
      </c>
      <c r="X281" s="9">
        <f t="shared" si="138"/>
        <v>0</v>
      </c>
      <c r="Z281" s="9">
        <f t="shared" si="161"/>
        <v>0</v>
      </c>
      <c r="AA281" s="9">
        <f t="shared" ref="AA281:AA344" si="165">Z281*($N$4/12)</f>
        <v>0</v>
      </c>
      <c r="AB281" s="9">
        <f t="shared" si="139"/>
        <v>0</v>
      </c>
      <c r="AC281" s="9">
        <f t="shared" si="140"/>
        <v>0</v>
      </c>
      <c r="AD281" s="9">
        <f t="shared" si="151"/>
        <v>0</v>
      </c>
      <c r="AE281" s="9">
        <f t="shared" si="141"/>
        <v>0</v>
      </c>
      <c r="AG281" s="9">
        <f t="shared" si="162"/>
        <v>0</v>
      </c>
      <c r="AH281" s="9">
        <f t="shared" si="152"/>
        <v>0</v>
      </c>
      <c r="AI281" s="9">
        <f t="shared" si="142"/>
        <v>0</v>
      </c>
      <c r="AJ281" s="9">
        <f t="shared" si="143"/>
        <v>0</v>
      </c>
      <c r="AK281" s="9">
        <f t="shared" si="153"/>
        <v>0</v>
      </c>
      <c r="AL281" s="9">
        <f t="shared" si="163"/>
        <v>0</v>
      </c>
    </row>
    <row r="282" spans="1:38">
      <c r="A282" s="8">
        <v>274</v>
      </c>
      <c r="B282" s="9">
        <f t="shared" si="164"/>
        <v>88523.866680564446</v>
      </c>
      <c r="C282" s="10">
        <f t="shared" si="144"/>
        <v>0.3</v>
      </c>
      <c r="D282" s="11">
        <f t="shared" si="133"/>
        <v>2.9285530376777613E-2</v>
      </c>
      <c r="E282" s="9">
        <f t="shared" si="154"/>
        <v>1322.1999034417734</v>
      </c>
      <c r="F282" s="9">
        <f t="shared" si="155"/>
        <v>553.27416675352777</v>
      </c>
      <c r="G282" s="9">
        <f t="shared" si="156"/>
        <v>768.92573668824559</v>
      </c>
      <c r="H282" s="9">
        <f t="shared" si="145"/>
        <v>2569.9499887242118</v>
      </c>
      <c r="I282" s="9">
        <f t="shared" si="135"/>
        <v>3338.8757254124575</v>
      </c>
      <c r="J282" s="9">
        <f t="shared" si="146"/>
        <v>3892.149892165985</v>
      </c>
      <c r="L282" s="9">
        <f t="shared" si="134"/>
        <v>0</v>
      </c>
      <c r="M282" s="9">
        <f t="shared" si="157"/>
        <v>0</v>
      </c>
      <c r="N282" s="9">
        <f t="shared" si="147"/>
        <v>0</v>
      </c>
      <c r="O282" s="9">
        <f t="shared" si="158"/>
        <v>0</v>
      </c>
      <c r="P282" s="9">
        <f t="shared" si="148"/>
        <v>0</v>
      </c>
      <c r="Q282" s="9">
        <f t="shared" si="149"/>
        <v>0</v>
      </c>
      <c r="S282" s="9">
        <f t="shared" si="159"/>
        <v>0</v>
      </c>
      <c r="T282" s="9">
        <f t="shared" si="160"/>
        <v>0</v>
      </c>
      <c r="U282" s="9">
        <f t="shared" si="136"/>
        <v>0</v>
      </c>
      <c r="V282" s="9">
        <f t="shared" si="137"/>
        <v>0</v>
      </c>
      <c r="W282" s="9">
        <f t="shared" si="150"/>
        <v>0</v>
      </c>
      <c r="X282" s="9">
        <f t="shared" si="138"/>
        <v>0</v>
      </c>
      <c r="Z282" s="9">
        <f t="shared" si="161"/>
        <v>0</v>
      </c>
      <c r="AA282" s="9">
        <f t="shared" si="165"/>
        <v>0</v>
      </c>
      <c r="AB282" s="9">
        <f t="shared" si="139"/>
        <v>0</v>
      </c>
      <c r="AC282" s="9">
        <f t="shared" si="140"/>
        <v>0</v>
      </c>
      <c r="AD282" s="9">
        <f t="shared" si="151"/>
        <v>0</v>
      </c>
      <c r="AE282" s="9">
        <f t="shared" si="141"/>
        <v>0</v>
      </c>
      <c r="AG282" s="9">
        <f t="shared" si="162"/>
        <v>0</v>
      </c>
      <c r="AH282" s="9">
        <f t="shared" si="152"/>
        <v>0</v>
      </c>
      <c r="AI282" s="9">
        <f t="shared" si="142"/>
        <v>0</v>
      </c>
      <c r="AJ282" s="9">
        <f t="shared" si="143"/>
        <v>0</v>
      </c>
      <c r="AK282" s="9">
        <f t="shared" si="153"/>
        <v>0</v>
      </c>
      <c r="AL282" s="9">
        <f t="shared" si="163"/>
        <v>0</v>
      </c>
    </row>
    <row r="283" spans="1:38">
      <c r="A283" s="8">
        <v>275</v>
      </c>
      <c r="B283" s="9">
        <f t="shared" si="164"/>
        <v>85184.990955151996</v>
      </c>
      <c r="C283" s="10">
        <f t="shared" si="144"/>
        <v>0.3</v>
      </c>
      <c r="D283" s="11">
        <f t="shared" si="133"/>
        <v>2.9285530376777613E-2</v>
      </c>
      <c r="E283" s="9">
        <f t="shared" si="154"/>
        <v>1283.4785780053567</v>
      </c>
      <c r="F283" s="9">
        <f t="shared" si="155"/>
        <v>532.40619346969993</v>
      </c>
      <c r="G283" s="9">
        <f t="shared" si="156"/>
        <v>751.07238453565674</v>
      </c>
      <c r="H283" s="9">
        <f t="shared" si="145"/>
        <v>2472.6920871301522</v>
      </c>
      <c r="I283" s="9">
        <f t="shared" si="135"/>
        <v>3223.7644716658087</v>
      </c>
      <c r="J283" s="9">
        <f t="shared" si="146"/>
        <v>3756.1706651355089</v>
      </c>
      <c r="L283" s="9">
        <f t="shared" si="134"/>
        <v>0</v>
      </c>
      <c r="M283" s="9">
        <f t="shared" si="157"/>
        <v>0</v>
      </c>
      <c r="N283" s="9">
        <f t="shared" si="147"/>
        <v>0</v>
      </c>
      <c r="O283" s="9">
        <f t="shared" si="158"/>
        <v>0</v>
      </c>
      <c r="P283" s="9">
        <f t="shared" si="148"/>
        <v>0</v>
      </c>
      <c r="Q283" s="9">
        <f t="shared" si="149"/>
        <v>0</v>
      </c>
      <c r="S283" s="9">
        <f t="shared" si="159"/>
        <v>0</v>
      </c>
      <c r="T283" s="9">
        <f t="shared" si="160"/>
        <v>0</v>
      </c>
      <c r="U283" s="9">
        <f t="shared" si="136"/>
        <v>0</v>
      </c>
      <c r="V283" s="9">
        <f t="shared" si="137"/>
        <v>0</v>
      </c>
      <c r="W283" s="9">
        <f t="shared" si="150"/>
        <v>0</v>
      </c>
      <c r="X283" s="9">
        <f t="shared" si="138"/>
        <v>0</v>
      </c>
      <c r="Z283" s="9">
        <f t="shared" si="161"/>
        <v>0</v>
      </c>
      <c r="AA283" s="9">
        <f t="shared" si="165"/>
        <v>0</v>
      </c>
      <c r="AB283" s="9">
        <f t="shared" si="139"/>
        <v>0</v>
      </c>
      <c r="AC283" s="9">
        <f t="shared" si="140"/>
        <v>0</v>
      </c>
      <c r="AD283" s="9">
        <f t="shared" si="151"/>
        <v>0</v>
      </c>
      <c r="AE283" s="9">
        <f t="shared" si="141"/>
        <v>0</v>
      </c>
      <c r="AG283" s="9">
        <f t="shared" si="162"/>
        <v>0</v>
      </c>
      <c r="AH283" s="9">
        <f t="shared" si="152"/>
        <v>0</v>
      </c>
      <c r="AI283" s="9">
        <f t="shared" si="142"/>
        <v>0</v>
      </c>
      <c r="AJ283" s="9">
        <f t="shared" si="143"/>
        <v>0</v>
      </c>
      <c r="AK283" s="9">
        <f t="shared" si="153"/>
        <v>0</v>
      </c>
      <c r="AL283" s="9">
        <f t="shared" si="163"/>
        <v>0</v>
      </c>
    </row>
    <row r="284" spans="1:38">
      <c r="A284" s="8">
        <v>276</v>
      </c>
      <c r="B284" s="9">
        <f t="shared" si="164"/>
        <v>81961.226483486185</v>
      </c>
      <c r="C284" s="10">
        <f t="shared" si="144"/>
        <v>0.3</v>
      </c>
      <c r="D284" s="11">
        <f t="shared" si="133"/>
        <v>2.9285530376777613E-2</v>
      </c>
      <c r="E284" s="9">
        <f t="shared" si="154"/>
        <v>1245.8912271212378</v>
      </c>
      <c r="F284" s="9">
        <f t="shared" si="155"/>
        <v>512.25766552178857</v>
      </c>
      <c r="G284" s="9">
        <f t="shared" si="156"/>
        <v>733.63356159944919</v>
      </c>
      <c r="H284" s="9">
        <f t="shared" si="145"/>
        <v>2378.7931399464405</v>
      </c>
      <c r="I284" s="9">
        <f t="shared" si="135"/>
        <v>3112.42670154589</v>
      </c>
      <c r="J284" s="9">
        <f t="shared" si="146"/>
        <v>3624.6843670676781</v>
      </c>
      <c r="L284" s="9">
        <f t="shared" si="134"/>
        <v>0</v>
      </c>
      <c r="M284" s="9">
        <f t="shared" si="157"/>
        <v>0</v>
      </c>
      <c r="N284" s="9">
        <f t="shared" si="147"/>
        <v>0</v>
      </c>
      <c r="O284" s="9">
        <f t="shared" si="158"/>
        <v>0</v>
      </c>
      <c r="P284" s="9">
        <f t="shared" si="148"/>
        <v>0</v>
      </c>
      <c r="Q284" s="9">
        <f t="shared" si="149"/>
        <v>0</v>
      </c>
      <c r="S284" s="9">
        <f t="shared" si="159"/>
        <v>0</v>
      </c>
      <c r="T284" s="9">
        <f t="shared" si="160"/>
        <v>0</v>
      </c>
      <c r="U284" s="9">
        <f t="shared" si="136"/>
        <v>0</v>
      </c>
      <c r="V284" s="9">
        <f t="shared" si="137"/>
        <v>0</v>
      </c>
      <c r="W284" s="9">
        <f t="shared" si="150"/>
        <v>0</v>
      </c>
      <c r="X284" s="9">
        <f t="shared" si="138"/>
        <v>0</v>
      </c>
      <c r="Z284" s="9">
        <f t="shared" si="161"/>
        <v>0</v>
      </c>
      <c r="AA284" s="9">
        <f t="shared" si="165"/>
        <v>0</v>
      </c>
      <c r="AB284" s="9">
        <f t="shared" si="139"/>
        <v>0</v>
      </c>
      <c r="AC284" s="9">
        <f t="shared" si="140"/>
        <v>0</v>
      </c>
      <c r="AD284" s="9">
        <f t="shared" si="151"/>
        <v>0</v>
      </c>
      <c r="AE284" s="9">
        <f t="shared" si="141"/>
        <v>0</v>
      </c>
      <c r="AG284" s="9">
        <f t="shared" si="162"/>
        <v>0</v>
      </c>
      <c r="AH284" s="9">
        <f t="shared" si="152"/>
        <v>0</v>
      </c>
      <c r="AI284" s="9">
        <f t="shared" si="142"/>
        <v>0</v>
      </c>
      <c r="AJ284" s="9">
        <f t="shared" si="143"/>
        <v>0</v>
      </c>
      <c r="AK284" s="9">
        <f t="shared" si="153"/>
        <v>0</v>
      </c>
      <c r="AL284" s="9">
        <f t="shared" si="163"/>
        <v>0</v>
      </c>
    </row>
    <row r="285" spans="1:38">
      <c r="A285" s="8">
        <v>277</v>
      </c>
      <c r="B285" s="9">
        <f t="shared" si="164"/>
        <v>78848.799781940295</v>
      </c>
      <c r="C285" s="10">
        <f t="shared" si="144"/>
        <v>0.3</v>
      </c>
      <c r="D285" s="11">
        <f t="shared" si="133"/>
        <v>2.9285530376777613E-2</v>
      </c>
      <c r="E285" s="9">
        <f t="shared" si="154"/>
        <v>1209.4046417432182</v>
      </c>
      <c r="F285" s="9">
        <f t="shared" si="155"/>
        <v>492.8049986371268</v>
      </c>
      <c r="G285" s="9">
        <f t="shared" si="156"/>
        <v>716.59964310609143</v>
      </c>
      <c r="H285" s="9">
        <f t="shared" si="145"/>
        <v>2288.1429205702971</v>
      </c>
      <c r="I285" s="9">
        <f t="shared" si="135"/>
        <v>3004.7425636763883</v>
      </c>
      <c r="J285" s="9">
        <f t="shared" si="146"/>
        <v>3497.5475623135153</v>
      </c>
      <c r="L285" s="9">
        <f t="shared" si="134"/>
        <v>0</v>
      </c>
      <c r="M285" s="9">
        <f t="shared" si="157"/>
        <v>0</v>
      </c>
      <c r="N285" s="9">
        <f t="shared" si="147"/>
        <v>0</v>
      </c>
      <c r="O285" s="9">
        <f t="shared" si="158"/>
        <v>0</v>
      </c>
      <c r="P285" s="9">
        <f t="shared" si="148"/>
        <v>0</v>
      </c>
      <c r="Q285" s="9">
        <f t="shared" si="149"/>
        <v>0</v>
      </c>
      <c r="S285" s="9">
        <f t="shared" si="159"/>
        <v>0</v>
      </c>
      <c r="T285" s="9">
        <f t="shared" si="160"/>
        <v>0</v>
      </c>
      <c r="U285" s="9">
        <f t="shared" si="136"/>
        <v>0</v>
      </c>
      <c r="V285" s="9">
        <f t="shared" si="137"/>
        <v>0</v>
      </c>
      <c r="W285" s="9">
        <f t="shared" si="150"/>
        <v>0</v>
      </c>
      <c r="X285" s="9">
        <f t="shared" si="138"/>
        <v>0</v>
      </c>
      <c r="Z285" s="9">
        <f t="shared" si="161"/>
        <v>0</v>
      </c>
      <c r="AA285" s="9">
        <f t="shared" si="165"/>
        <v>0</v>
      </c>
      <c r="AB285" s="9">
        <f t="shared" si="139"/>
        <v>0</v>
      </c>
      <c r="AC285" s="9">
        <f t="shared" si="140"/>
        <v>0</v>
      </c>
      <c r="AD285" s="9">
        <f t="shared" si="151"/>
        <v>0</v>
      </c>
      <c r="AE285" s="9">
        <f t="shared" si="141"/>
        <v>0</v>
      </c>
      <c r="AG285" s="9">
        <f t="shared" si="162"/>
        <v>0</v>
      </c>
      <c r="AH285" s="9">
        <f t="shared" si="152"/>
        <v>0</v>
      </c>
      <c r="AI285" s="9">
        <f t="shared" si="142"/>
        <v>0</v>
      </c>
      <c r="AJ285" s="9">
        <f t="shared" si="143"/>
        <v>0</v>
      </c>
      <c r="AK285" s="9">
        <f t="shared" si="153"/>
        <v>0</v>
      </c>
      <c r="AL285" s="9">
        <f t="shared" si="163"/>
        <v>0</v>
      </c>
    </row>
    <row r="286" spans="1:38">
      <c r="A286" s="8">
        <v>278</v>
      </c>
      <c r="B286" s="9">
        <f t="shared" si="164"/>
        <v>75844.057218263901</v>
      </c>
      <c r="C286" s="10">
        <f t="shared" si="144"/>
        <v>0.3</v>
      </c>
      <c r="D286" s="11">
        <f t="shared" si="133"/>
        <v>2.9285530376777613E-2</v>
      </c>
      <c r="E286" s="9">
        <f t="shared" si="154"/>
        <v>1173.9865853696313</v>
      </c>
      <c r="F286" s="9">
        <f t="shared" si="155"/>
        <v>474.02535761414936</v>
      </c>
      <c r="G286" s="9">
        <f t="shared" si="156"/>
        <v>699.9612277554819</v>
      </c>
      <c r="H286" s="9">
        <f t="shared" si="145"/>
        <v>2200.6347057655271</v>
      </c>
      <c r="I286" s="9">
        <f t="shared" si="135"/>
        <v>2900.5959335210091</v>
      </c>
      <c r="J286" s="9">
        <f t="shared" si="146"/>
        <v>3374.6212911351586</v>
      </c>
      <c r="L286" s="9">
        <f t="shared" si="134"/>
        <v>0</v>
      </c>
      <c r="M286" s="9">
        <f t="shared" si="157"/>
        <v>0</v>
      </c>
      <c r="N286" s="9">
        <f t="shared" si="147"/>
        <v>0</v>
      </c>
      <c r="O286" s="9">
        <f t="shared" si="158"/>
        <v>0</v>
      </c>
      <c r="P286" s="9">
        <f t="shared" si="148"/>
        <v>0</v>
      </c>
      <c r="Q286" s="9">
        <f t="shared" si="149"/>
        <v>0</v>
      </c>
      <c r="S286" s="9">
        <f t="shared" si="159"/>
        <v>0</v>
      </c>
      <c r="T286" s="9">
        <f t="shared" si="160"/>
        <v>0</v>
      </c>
      <c r="U286" s="9">
        <f t="shared" si="136"/>
        <v>0</v>
      </c>
      <c r="V286" s="9">
        <f t="shared" si="137"/>
        <v>0</v>
      </c>
      <c r="W286" s="9">
        <f t="shared" si="150"/>
        <v>0</v>
      </c>
      <c r="X286" s="9">
        <f t="shared" si="138"/>
        <v>0</v>
      </c>
      <c r="Z286" s="9">
        <f t="shared" si="161"/>
        <v>0</v>
      </c>
      <c r="AA286" s="9">
        <f t="shared" si="165"/>
        <v>0</v>
      </c>
      <c r="AB286" s="9">
        <f t="shared" si="139"/>
        <v>0</v>
      </c>
      <c r="AC286" s="9">
        <f t="shared" si="140"/>
        <v>0</v>
      </c>
      <c r="AD286" s="9">
        <f t="shared" si="151"/>
        <v>0</v>
      </c>
      <c r="AE286" s="9">
        <f t="shared" si="141"/>
        <v>0</v>
      </c>
      <c r="AG286" s="9">
        <f t="shared" si="162"/>
        <v>0</v>
      </c>
      <c r="AH286" s="9">
        <f t="shared" si="152"/>
        <v>0</v>
      </c>
      <c r="AI286" s="9">
        <f t="shared" si="142"/>
        <v>0</v>
      </c>
      <c r="AJ286" s="9">
        <f t="shared" si="143"/>
        <v>0</v>
      </c>
      <c r="AK286" s="9">
        <f t="shared" si="153"/>
        <v>0</v>
      </c>
      <c r="AL286" s="9">
        <f t="shared" si="163"/>
        <v>0</v>
      </c>
    </row>
    <row r="287" spans="1:38">
      <c r="A287" s="8">
        <v>279</v>
      </c>
      <c r="B287" s="9">
        <f t="shared" si="164"/>
        <v>72943.461284742894</v>
      </c>
      <c r="C287" s="10">
        <f t="shared" si="144"/>
        <v>0.3</v>
      </c>
      <c r="D287" s="11">
        <f t="shared" si="133"/>
        <v>2.9285530376777613E-2</v>
      </c>
      <c r="E287" s="9">
        <f t="shared" si="154"/>
        <v>1139.6057655618597</v>
      </c>
      <c r="F287" s="9">
        <f t="shared" si="155"/>
        <v>455.89663302964306</v>
      </c>
      <c r="G287" s="9">
        <f t="shared" si="156"/>
        <v>683.7091325322167</v>
      </c>
      <c r="H287" s="9">
        <f t="shared" si="145"/>
        <v>2116.1651666719877</v>
      </c>
      <c r="I287" s="9">
        <f t="shared" si="135"/>
        <v>2799.8742992042044</v>
      </c>
      <c r="J287" s="9">
        <f t="shared" si="146"/>
        <v>3255.7709322338474</v>
      </c>
      <c r="L287" s="9">
        <f t="shared" si="134"/>
        <v>0</v>
      </c>
      <c r="M287" s="9">
        <f t="shared" si="157"/>
        <v>0</v>
      </c>
      <c r="N287" s="9">
        <f t="shared" si="147"/>
        <v>0</v>
      </c>
      <c r="O287" s="9">
        <f t="shared" si="158"/>
        <v>0</v>
      </c>
      <c r="P287" s="9">
        <f t="shared" si="148"/>
        <v>0</v>
      </c>
      <c r="Q287" s="9">
        <f t="shared" si="149"/>
        <v>0</v>
      </c>
      <c r="S287" s="9">
        <f t="shared" si="159"/>
        <v>0</v>
      </c>
      <c r="T287" s="9">
        <f t="shared" si="160"/>
        <v>0</v>
      </c>
      <c r="U287" s="9">
        <f t="shared" si="136"/>
        <v>0</v>
      </c>
      <c r="V287" s="9">
        <f t="shared" si="137"/>
        <v>0</v>
      </c>
      <c r="W287" s="9">
        <f t="shared" si="150"/>
        <v>0</v>
      </c>
      <c r="X287" s="9">
        <f t="shared" si="138"/>
        <v>0</v>
      </c>
      <c r="Z287" s="9">
        <f t="shared" si="161"/>
        <v>0</v>
      </c>
      <c r="AA287" s="9">
        <f t="shared" si="165"/>
        <v>0</v>
      </c>
      <c r="AB287" s="9">
        <f t="shared" si="139"/>
        <v>0</v>
      </c>
      <c r="AC287" s="9">
        <f t="shared" si="140"/>
        <v>0</v>
      </c>
      <c r="AD287" s="9">
        <f t="shared" si="151"/>
        <v>0</v>
      </c>
      <c r="AE287" s="9">
        <f t="shared" si="141"/>
        <v>0</v>
      </c>
      <c r="AG287" s="9">
        <f t="shared" si="162"/>
        <v>0</v>
      </c>
      <c r="AH287" s="9">
        <f t="shared" si="152"/>
        <v>0</v>
      </c>
      <c r="AI287" s="9">
        <f t="shared" si="142"/>
        <v>0</v>
      </c>
      <c r="AJ287" s="9">
        <f t="shared" si="143"/>
        <v>0</v>
      </c>
      <c r="AK287" s="9">
        <f t="shared" si="153"/>
        <v>0</v>
      </c>
      <c r="AL287" s="9">
        <f t="shared" si="163"/>
        <v>0</v>
      </c>
    </row>
    <row r="288" spans="1:38">
      <c r="A288" s="8">
        <v>280</v>
      </c>
      <c r="B288" s="9">
        <f t="shared" si="164"/>
        <v>70143.586985538685</v>
      </c>
      <c r="C288" s="10">
        <f t="shared" si="144"/>
        <v>0.3</v>
      </c>
      <c r="D288" s="11">
        <f t="shared" si="133"/>
        <v>2.9285530376777613E-2</v>
      </c>
      <c r="E288" s="9">
        <f t="shared" si="154"/>
        <v>1106.2318062969468</v>
      </c>
      <c r="F288" s="9">
        <f t="shared" si="155"/>
        <v>438.39741865961673</v>
      </c>
      <c r="G288" s="9">
        <f t="shared" si="156"/>
        <v>667.83438763733011</v>
      </c>
      <c r="H288" s="9">
        <f t="shared" si="145"/>
        <v>2034.6342631553264</v>
      </c>
      <c r="I288" s="9">
        <f t="shared" si="135"/>
        <v>2702.4686507926563</v>
      </c>
      <c r="J288" s="9">
        <f t="shared" si="146"/>
        <v>3140.8660694522732</v>
      </c>
      <c r="L288" s="9">
        <f t="shared" si="134"/>
        <v>0</v>
      </c>
      <c r="M288" s="9">
        <f t="shared" si="157"/>
        <v>0</v>
      </c>
      <c r="N288" s="9">
        <f t="shared" si="147"/>
        <v>0</v>
      </c>
      <c r="O288" s="9">
        <f t="shared" si="158"/>
        <v>0</v>
      </c>
      <c r="P288" s="9">
        <f t="shared" si="148"/>
        <v>0</v>
      </c>
      <c r="Q288" s="9">
        <f t="shared" si="149"/>
        <v>0</v>
      </c>
      <c r="S288" s="9">
        <f t="shared" si="159"/>
        <v>0</v>
      </c>
      <c r="T288" s="9">
        <f t="shared" si="160"/>
        <v>0</v>
      </c>
      <c r="U288" s="9">
        <f t="shared" si="136"/>
        <v>0</v>
      </c>
      <c r="V288" s="9">
        <f t="shared" si="137"/>
        <v>0</v>
      </c>
      <c r="W288" s="9">
        <f t="shared" si="150"/>
        <v>0</v>
      </c>
      <c r="X288" s="9">
        <f t="shared" si="138"/>
        <v>0</v>
      </c>
      <c r="Z288" s="9">
        <f t="shared" si="161"/>
        <v>0</v>
      </c>
      <c r="AA288" s="9">
        <f t="shared" si="165"/>
        <v>0</v>
      </c>
      <c r="AB288" s="9">
        <f t="shared" si="139"/>
        <v>0</v>
      </c>
      <c r="AC288" s="9">
        <f t="shared" si="140"/>
        <v>0</v>
      </c>
      <c r="AD288" s="9">
        <f t="shared" si="151"/>
        <v>0</v>
      </c>
      <c r="AE288" s="9">
        <f t="shared" si="141"/>
        <v>0</v>
      </c>
      <c r="AG288" s="9">
        <f t="shared" si="162"/>
        <v>0</v>
      </c>
      <c r="AH288" s="9">
        <f t="shared" si="152"/>
        <v>0</v>
      </c>
      <c r="AI288" s="9">
        <f t="shared" si="142"/>
        <v>0</v>
      </c>
      <c r="AJ288" s="9">
        <f t="shared" si="143"/>
        <v>0</v>
      </c>
      <c r="AK288" s="9">
        <f t="shared" si="153"/>
        <v>0</v>
      </c>
      <c r="AL288" s="9">
        <f t="shared" si="163"/>
        <v>0</v>
      </c>
    </row>
    <row r="289" spans="1:38">
      <c r="A289" s="8">
        <v>281</v>
      </c>
      <c r="B289" s="9">
        <f t="shared" si="164"/>
        <v>67441.118334746032</v>
      </c>
      <c r="C289" s="10">
        <f t="shared" si="144"/>
        <v>0.3</v>
      </c>
      <c r="D289" s="11">
        <f t="shared" si="133"/>
        <v>2.9285530376777613E-2</v>
      </c>
      <c r="E289" s="9">
        <f t="shared" si="154"/>
        <v>1073.8352211298802</v>
      </c>
      <c r="F289" s="9">
        <f t="shared" si="155"/>
        <v>421.50698959216265</v>
      </c>
      <c r="G289" s="9">
        <f t="shared" si="156"/>
        <v>652.32823153771756</v>
      </c>
      <c r="H289" s="9">
        <f t="shared" si="145"/>
        <v>1955.9451413957313</v>
      </c>
      <c r="I289" s="9">
        <f t="shared" si="135"/>
        <v>2608.2733729334486</v>
      </c>
      <c r="J289" s="9">
        <f t="shared" si="146"/>
        <v>3029.7803625256115</v>
      </c>
      <c r="L289" s="9">
        <f t="shared" si="134"/>
        <v>0</v>
      </c>
      <c r="M289" s="9">
        <f t="shared" si="157"/>
        <v>0</v>
      </c>
      <c r="N289" s="9">
        <f t="shared" si="147"/>
        <v>0</v>
      </c>
      <c r="O289" s="9">
        <f t="shared" si="158"/>
        <v>0</v>
      </c>
      <c r="P289" s="9">
        <f t="shared" si="148"/>
        <v>0</v>
      </c>
      <c r="Q289" s="9">
        <f t="shared" si="149"/>
        <v>0</v>
      </c>
      <c r="S289" s="9">
        <f t="shared" si="159"/>
        <v>0</v>
      </c>
      <c r="T289" s="9">
        <f t="shared" si="160"/>
        <v>0</v>
      </c>
      <c r="U289" s="9">
        <f t="shared" si="136"/>
        <v>0</v>
      </c>
      <c r="V289" s="9">
        <f t="shared" si="137"/>
        <v>0</v>
      </c>
      <c r="W289" s="9">
        <f t="shared" si="150"/>
        <v>0</v>
      </c>
      <c r="X289" s="9">
        <f t="shared" si="138"/>
        <v>0</v>
      </c>
      <c r="Z289" s="9">
        <f t="shared" si="161"/>
        <v>0</v>
      </c>
      <c r="AA289" s="9">
        <f t="shared" si="165"/>
        <v>0</v>
      </c>
      <c r="AB289" s="9">
        <f t="shared" si="139"/>
        <v>0</v>
      </c>
      <c r="AC289" s="9">
        <f t="shared" si="140"/>
        <v>0</v>
      </c>
      <c r="AD289" s="9">
        <f t="shared" si="151"/>
        <v>0</v>
      </c>
      <c r="AE289" s="9">
        <f t="shared" si="141"/>
        <v>0</v>
      </c>
      <c r="AG289" s="9">
        <f t="shared" si="162"/>
        <v>0</v>
      </c>
      <c r="AH289" s="9">
        <f t="shared" si="152"/>
        <v>0</v>
      </c>
      <c r="AI289" s="9">
        <f t="shared" si="142"/>
        <v>0</v>
      </c>
      <c r="AJ289" s="9">
        <f t="shared" si="143"/>
        <v>0</v>
      </c>
      <c r="AK289" s="9">
        <f t="shared" si="153"/>
        <v>0</v>
      </c>
      <c r="AL289" s="9">
        <f t="shared" si="163"/>
        <v>0</v>
      </c>
    </row>
    <row r="290" spans="1:38">
      <c r="A290" s="8">
        <v>282</v>
      </c>
      <c r="B290" s="9">
        <f t="shared" si="164"/>
        <v>64832.844961812581</v>
      </c>
      <c r="C290" s="10">
        <f t="shared" si="144"/>
        <v>0.3</v>
      </c>
      <c r="D290" s="11">
        <f t="shared" si="133"/>
        <v>2.9285530376777613E-2</v>
      </c>
      <c r="E290" s="9">
        <f t="shared" si="154"/>
        <v>1042.3873871418277</v>
      </c>
      <c r="F290" s="9">
        <f t="shared" si="155"/>
        <v>405.20528101132862</v>
      </c>
      <c r="G290" s="9">
        <f t="shared" si="156"/>
        <v>637.18210613049905</v>
      </c>
      <c r="H290" s="9">
        <f t="shared" si="145"/>
        <v>1880.0040346174519</v>
      </c>
      <c r="I290" s="9">
        <f t="shared" si="135"/>
        <v>2517.186140747951</v>
      </c>
      <c r="J290" s="9">
        <f t="shared" si="146"/>
        <v>2922.3914217592796</v>
      </c>
      <c r="L290" s="9">
        <f t="shared" si="134"/>
        <v>0</v>
      </c>
      <c r="M290" s="9">
        <f t="shared" si="157"/>
        <v>0</v>
      </c>
      <c r="N290" s="9">
        <f t="shared" si="147"/>
        <v>0</v>
      </c>
      <c r="O290" s="9">
        <f t="shared" si="158"/>
        <v>0</v>
      </c>
      <c r="P290" s="9">
        <f t="shared" si="148"/>
        <v>0</v>
      </c>
      <c r="Q290" s="9">
        <f t="shared" si="149"/>
        <v>0</v>
      </c>
      <c r="S290" s="9">
        <f t="shared" si="159"/>
        <v>0</v>
      </c>
      <c r="T290" s="9">
        <f t="shared" si="160"/>
        <v>0</v>
      </c>
      <c r="U290" s="9">
        <f t="shared" si="136"/>
        <v>0</v>
      </c>
      <c r="V290" s="9">
        <f t="shared" si="137"/>
        <v>0</v>
      </c>
      <c r="W290" s="9">
        <f t="shared" si="150"/>
        <v>0</v>
      </c>
      <c r="X290" s="9">
        <f t="shared" si="138"/>
        <v>0</v>
      </c>
      <c r="Z290" s="9">
        <f t="shared" si="161"/>
        <v>0</v>
      </c>
      <c r="AA290" s="9">
        <f t="shared" si="165"/>
        <v>0</v>
      </c>
      <c r="AB290" s="9">
        <f t="shared" si="139"/>
        <v>0</v>
      </c>
      <c r="AC290" s="9">
        <f t="shared" si="140"/>
        <v>0</v>
      </c>
      <c r="AD290" s="9">
        <f t="shared" si="151"/>
        <v>0</v>
      </c>
      <c r="AE290" s="9">
        <f t="shared" si="141"/>
        <v>0</v>
      </c>
      <c r="AG290" s="9">
        <f t="shared" si="162"/>
        <v>0</v>
      </c>
      <c r="AH290" s="9">
        <f t="shared" si="152"/>
        <v>0</v>
      </c>
      <c r="AI290" s="9">
        <f t="shared" si="142"/>
        <v>0</v>
      </c>
      <c r="AJ290" s="9">
        <f t="shared" si="143"/>
        <v>0</v>
      </c>
      <c r="AK290" s="9">
        <f t="shared" si="153"/>
        <v>0</v>
      </c>
      <c r="AL290" s="9">
        <f t="shared" si="163"/>
        <v>0</v>
      </c>
    </row>
    <row r="291" spans="1:38">
      <c r="A291" s="8">
        <v>283</v>
      </c>
      <c r="B291" s="9">
        <f t="shared" si="164"/>
        <v>62315.65882106463</v>
      </c>
      <c r="C291" s="10">
        <f t="shared" si="144"/>
        <v>0.3</v>
      </c>
      <c r="D291" s="11">
        <f t="shared" si="133"/>
        <v>2.9285530376777613E-2</v>
      </c>
      <c r="E291" s="9">
        <f t="shared" si="154"/>
        <v>1011.8605196513156</v>
      </c>
      <c r="F291" s="9">
        <f t="shared" si="155"/>
        <v>389.47286763165391</v>
      </c>
      <c r="G291" s="9">
        <f t="shared" si="156"/>
        <v>622.38765201966169</v>
      </c>
      <c r="H291" s="9">
        <f t="shared" si="145"/>
        <v>1806.720166863845</v>
      </c>
      <c r="I291" s="9">
        <f t="shared" si="135"/>
        <v>2429.1078188835068</v>
      </c>
      <c r="J291" s="9">
        <f t="shared" si="146"/>
        <v>2818.5806865151608</v>
      </c>
      <c r="L291" s="9">
        <f t="shared" si="134"/>
        <v>0</v>
      </c>
      <c r="M291" s="9">
        <f t="shared" si="157"/>
        <v>0</v>
      </c>
      <c r="N291" s="9">
        <f t="shared" si="147"/>
        <v>0</v>
      </c>
      <c r="O291" s="9">
        <f t="shared" si="158"/>
        <v>0</v>
      </c>
      <c r="P291" s="9">
        <f t="shared" si="148"/>
        <v>0</v>
      </c>
      <c r="Q291" s="9">
        <f t="shared" si="149"/>
        <v>0</v>
      </c>
      <c r="S291" s="9">
        <f t="shared" si="159"/>
        <v>0</v>
      </c>
      <c r="T291" s="9">
        <f t="shared" si="160"/>
        <v>0</v>
      </c>
      <c r="U291" s="9">
        <f t="shared" si="136"/>
        <v>0</v>
      </c>
      <c r="V291" s="9">
        <f t="shared" si="137"/>
        <v>0</v>
      </c>
      <c r="W291" s="9">
        <f t="shared" si="150"/>
        <v>0</v>
      </c>
      <c r="X291" s="9">
        <f t="shared" si="138"/>
        <v>0</v>
      </c>
      <c r="Z291" s="9">
        <f t="shared" si="161"/>
        <v>0</v>
      </c>
      <c r="AA291" s="9">
        <f t="shared" si="165"/>
        <v>0</v>
      </c>
      <c r="AB291" s="9">
        <f t="shared" si="139"/>
        <v>0</v>
      </c>
      <c r="AC291" s="9">
        <f t="shared" si="140"/>
        <v>0</v>
      </c>
      <c r="AD291" s="9">
        <f t="shared" si="151"/>
        <v>0</v>
      </c>
      <c r="AE291" s="9">
        <f t="shared" si="141"/>
        <v>0</v>
      </c>
      <c r="AG291" s="9">
        <f t="shared" si="162"/>
        <v>0</v>
      </c>
      <c r="AH291" s="9">
        <f t="shared" si="152"/>
        <v>0</v>
      </c>
      <c r="AI291" s="9">
        <f t="shared" si="142"/>
        <v>0</v>
      </c>
      <c r="AJ291" s="9">
        <f t="shared" si="143"/>
        <v>0</v>
      </c>
      <c r="AK291" s="9">
        <f t="shared" si="153"/>
        <v>0</v>
      </c>
      <c r="AL291" s="9">
        <f t="shared" si="163"/>
        <v>0</v>
      </c>
    </row>
    <row r="292" spans="1:38">
      <c r="A292" s="8">
        <v>284</v>
      </c>
      <c r="B292" s="9">
        <f t="shared" si="164"/>
        <v>59886.551002181121</v>
      </c>
      <c r="C292" s="10">
        <f t="shared" si="144"/>
        <v>0.3</v>
      </c>
      <c r="D292" s="11">
        <f t="shared" si="133"/>
        <v>2.9285530376777613E-2</v>
      </c>
      <c r="E292" s="9">
        <f t="shared" si="154"/>
        <v>982.2276476660054</v>
      </c>
      <c r="F292" s="9">
        <f t="shared" si="155"/>
        <v>374.29094376363196</v>
      </c>
      <c r="G292" s="9">
        <f t="shared" si="156"/>
        <v>607.93670390237344</v>
      </c>
      <c r="H292" s="9">
        <f t="shared" si="145"/>
        <v>1736.0056597255261</v>
      </c>
      <c r="I292" s="9">
        <f t="shared" si="135"/>
        <v>2343.9423636278998</v>
      </c>
      <c r="J292" s="9">
        <f t="shared" si="146"/>
        <v>2718.2333073915315</v>
      </c>
      <c r="L292" s="9">
        <f t="shared" si="134"/>
        <v>0</v>
      </c>
      <c r="M292" s="9">
        <f t="shared" si="157"/>
        <v>0</v>
      </c>
      <c r="N292" s="9">
        <f t="shared" si="147"/>
        <v>0</v>
      </c>
      <c r="O292" s="9">
        <f t="shared" si="158"/>
        <v>0</v>
      </c>
      <c r="P292" s="9">
        <f t="shared" si="148"/>
        <v>0</v>
      </c>
      <c r="Q292" s="9">
        <f t="shared" si="149"/>
        <v>0</v>
      </c>
      <c r="S292" s="9">
        <f t="shared" si="159"/>
        <v>0</v>
      </c>
      <c r="T292" s="9">
        <f t="shared" si="160"/>
        <v>0</v>
      </c>
      <c r="U292" s="9">
        <f t="shared" si="136"/>
        <v>0</v>
      </c>
      <c r="V292" s="9">
        <f t="shared" si="137"/>
        <v>0</v>
      </c>
      <c r="W292" s="9">
        <f t="shared" si="150"/>
        <v>0</v>
      </c>
      <c r="X292" s="9">
        <f t="shared" si="138"/>
        <v>0</v>
      </c>
      <c r="Z292" s="9">
        <f t="shared" si="161"/>
        <v>0</v>
      </c>
      <c r="AA292" s="9">
        <f t="shared" si="165"/>
        <v>0</v>
      </c>
      <c r="AB292" s="9">
        <f t="shared" si="139"/>
        <v>0</v>
      </c>
      <c r="AC292" s="9">
        <f t="shared" si="140"/>
        <v>0</v>
      </c>
      <c r="AD292" s="9">
        <f t="shared" si="151"/>
        <v>0</v>
      </c>
      <c r="AE292" s="9">
        <f t="shared" si="141"/>
        <v>0</v>
      </c>
      <c r="AG292" s="9">
        <f t="shared" si="162"/>
        <v>0</v>
      </c>
      <c r="AH292" s="9">
        <f t="shared" si="152"/>
        <v>0</v>
      </c>
      <c r="AI292" s="9">
        <f t="shared" si="142"/>
        <v>0</v>
      </c>
      <c r="AJ292" s="9">
        <f t="shared" si="143"/>
        <v>0</v>
      </c>
      <c r="AK292" s="9">
        <f t="shared" si="153"/>
        <v>0</v>
      </c>
      <c r="AL292" s="9">
        <f t="shared" si="163"/>
        <v>0</v>
      </c>
    </row>
    <row r="293" spans="1:38">
      <c r="A293" s="8">
        <v>285</v>
      </c>
      <c r="B293" s="9">
        <f t="shared" si="164"/>
        <v>57542.608638553218</v>
      </c>
      <c r="C293" s="10">
        <f t="shared" si="144"/>
        <v>0.3</v>
      </c>
      <c r="D293" s="11">
        <f t="shared" si="133"/>
        <v>2.9285530376777613E-2</v>
      </c>
      <c r="E293" s="9">
        <f t="shared" si="154"/>
        <v>953.46259005337174</v>
      </c>
      <c r="F293" s="9">
        <f t="shared" si="155"/>
        <v>359.64130399095757</v>
      </c>
      <c r="G293" s="9">
        <f t="shared" si="156"/>
        <v>593.82128606241417</v>
      </c>
      <c r="H293" s="9">
        <f t="shared" si="145"/>
        <v>1667.7754419320183</v>
      </c>
      <c r="I293" s="9">
        <f t="shared" si="135"/>
        <v>2261.5967279944325</v>
      </c>
      <c r="J293" s="9">
        <f t="shared" si="146"/>
        <v>2621.2380319853901</v>
      </c>
      <c r="L293" s="9">
        <f t="shared" si="134"/>
        <v>0</v>
      </c>
      <c r="M293" s="9">
        <f t="shared" si="157"/>
        <v>0</v>
      </c>
      <c r="N293" s="9">
        <f t="shared" si="147"/>
        <v>0</v>
      </c>
      <c r="O293" s="9">
        <f t="shared" si="158"/>
        <v>0</v>
      </c>
      <c r="P293" s="9">
        <f t="shared" si="148"/>
        <v>0</v>
      </c>
      <c r="Q293" s="9">
        <f t="shared" si="149"/>
        <v>0</v>
      </c>
      <c r="S293" s="9">
        <f t="shared" si="159"/>
        <v>0</v>
      </c>
      <c r="T293" s="9">
        <f t="shared" si="160"/>
        <v>0</v>
      </c>
      <c r="U293" s="9">
        <f t="shared" si="136"/>
        <v>0</v>
      </c>
      <c r="V293" s="9">
        <f t="shared" si="137"/>
        <v>0</v>
      </c>
      <c r="W293" s="9">
        <f t="shared" si="150"/>
        <v>0</v>
      </c>
      <c r="X293" s="9">
        <f t="shared" si="138"/>
        <v>0</v>
      </c>
      <c r="Z293" s="9">
        <f t="shared" si="161"/>
        <v>0</v>
      </c>
      <c r="AA293" s="9">
        <f t="shared" si="165"/>
        <v>0</v>
      </c>
      <c r="AB293" s="9">
        <f t="shared" si="139"/>
        <v>0</v>
      </c>
      <c r="AC293" s="9">
        <f t="shared" si="140"/>
        <v>0</v>
      </c>
      <c r="AD293" s="9">
        <f t="shared" si="151"/>
        <v>0</v>
      </c>
      <c r="AE293" s="9">
        <f t="shared" si="141"/>
        <v>0</v>
      </c>
      <c r="AG293" s="9">
        <f t="shared" si="162"/>
        <v>0</v>
      </c>
      <c r="AH293" s="9">
        <f t="shared" si="152"/>
        <v>0</v>
      </c>
      <c r="AI293" s="9">
        <f t="shared" si="142"/>
        <v>0</v>
      </c>
      <c r="AJ293" s="9">
        <f t="shared" si="143"/>
        <v>0</v>
      </c>
      <c r="AK293" s="9">
        <f t="shared" si="153"/>
        <v>0</v>
      </c>
      <c r="AL293" s="9">
        <f t="shared" si="163"/>
        <v>0</v>
      </c>
    </row>
    <row r="294" spans="1:38">
      <c r="A294" s="8">
        <v>286</v>
      </c>
      <c r="B294" s="9">
        <f t="shared" si="164"/>
        <v>55281.011910558787</v>
      </c>
      <c r="C294" s="10">
        <f t="shared" si="144"/>
        <v>0.3</v>
      </c>
      <c r="D294" s="11">
        <f t="shared" si="133"/>
        <v>2.9285530376777613E-2</v>
      </c>
      <c r="E294" s="9">
        <f t="shared" si="154"/>
        <v>925.53993240924285</v>
      </c>
      <c r="F294" s="9">
        <f t="shared" si="155"/>
        <v>345.50632444099239</v>
      </c>
      <c r="G294" s="9">
        <f t="shared" si="156"/>
        <v>580.03360796825041</v>
      </c>
      <c r="H294" s="9">
        <f t="shared" si="145"/>
        <v>1601.9471617199681</v>
      </c>
      <c r="I294" s="9">
        <f t="shared" si="135"/>
        <v>2181.9807696882185</v>
      </c>
      <c r="J294" s="9">
        <f t="shared" si="146"/>
        <v>2527.4870941292111</v>
      </c>
      <c r="L294" s="9">
        <f t="shared" si="134"/>
        <v>0</v>
      </c>
      <c r="M294" s="9">
        <f t="shared" si="157"/>
        <v>0</v>
      </c>
      <c r="N294" s="9">
        <f t="shared" si="147"/>
        <v>0</v>
      </c>
      <c r="O294" s="9">
        <f t="shared" si="158"/>
        <v>0</v>
      </c>
      <c r="P294" s="9">
        <f t="shared" si="148"/>
        <v>0</v>
      </c>
      <c r="Q294" s="9">
        <f t="shared" si="149"/>
        <v>0</v>
      </c>
      <c r="S294" s="9">
        <f t="shared" si="159"/>
        <v>0</v>
      </c>
      <c r="T294" s="9">
        <f t="shared" si="160"/>
        <v>0</v>
      </c>
      <c r="U294" s="9">
        <f t="shared" si="136"/>
        <v>0</v>
      </c>
      <c r="V294" s="9">
        <f t="shared" si="137"/>
        <v>0</v>
      </c>
      <c r="W294" s="9">
        <f t="shared" si="150"/>
        <v>0</v>
      </c>
      <c r="X294" s="9">
        <f t="shared" si="138"/>
        <v>0</v>
      </c>
      <c r="Z294" s="9">
        <f t="shared" si="161"/>
        <v>0</v>
      </c>
      <c r="AA294" s="9">
        <f t="shared" si="165"/>
        <v>0</v>
      </c>
      <c r="AB294" s="9">
        <f t="shared" si="139"/>
        <v>0</v>
      </c>
      <c r="AC294" s="9">
        <f t="shared" si="140"/>
        <v>0</v>
      </c>
      <c r="AD294" s="9">
        <f t="shared" si="151"/>
        <v>0</v>
      </c>
      <c r="AE294" s="9">
        <f t="shared" si="141"/>
        <v>0</v>
      </c>
      <c r="AG294" s="9">
        <f t="shared" si="162"/>
        <v>0</v>
      </c>
      <c r="AH294" s="9">
        <f t="shared" si="152"/>
        <v>0</v>
      </c>
      <c r="AI294" s="9">
        <f t="shared" si="142"/>
        <v>0</v>
      </c>
      <c r="AJ294" s="9">
        <f t="shared" si="143"/>
        <v>0</v>
      </c>
      <c r="AK294" s="9">
        <f t="shared" si="153"/>
        <v>0</v>
      </c>
      <c r="AL294" s="9">
        <f t="shared" si="163"/>
        <v>0</v>
      </c>
    </row>
    <row r="295" spans="1:38">
      <c r="A295" s="8">
        <v>287</v>
      </c>
      <c r="B295" s="9">
        <f t="shared" si="164"/>
        <v>53099.031140870567</v>
      </c>
      <c r="C295" s="10">
        <f t="shared" si="144"/>
        <v>0.3</v>
      </c>
      <c r="D295" s="11">
        <f t="shared" si="133"/>
        <v>2.9285530376777613E-2</v>
      </c>
      <c r="E295" s="9">
        <f t="shared" si="154"/>
        <v>898.43500460375128</v>
      </c>
      <c r="F295" s="9">
        <f t="shared" si="155"/>
        <v>331.86894463044104</v>
      </c>
      <c r="G295" s="9">
        <f t="shared" si="156"/>
        <v>566.5660599733103</v>
      </c>
      <c r="H295" s="9">
        <f t="shared" si="145"/>
        <v>1538.441101893626</v>
      </c>
      <c r="I295" s="9">
        <f t="shared" si="135"/>
        <v>2105.0071618669363</v>
      </c>
      <c r="J295" s="9">
        <f t="shared" si="146"/>
        <v>2436.8761064973774</v>
      </c>
      <c r="L295" s="9">
        <f t="shared" si="134"/>
        <v>0</v>
      </c>
      <c r="M295" s="9">
        <f t="shared" si="157"/>
        <v>0</v>
      </c>
      <c r="N295" s="9">
        <f t="shared" si="147"/>
        <v>0</v>
      </c>
      <c r="O295" s="9">
        <f t="shared" si="158"/>
        <v>0</v>
      </c>
      <c r="P295" s="9">
        <f t="shared" si="148"/>
        <v>0</v>
      </c>
      <c r="Q295" s="9">
        <f t="shared" si="149"/>
        <v>0</v>
      </c>
      <c r="S295" s="9">
        <f t="shared" si="159"/>
        <v>0</v>
      </c>
      <c r="T295" s="9">
        <f t="shared" si="160"/>
        <v>0</v>
      </c>
      <c r="U295" s="9">
        <f t="shared" si="136"/>
        <v>0</v>
      </c>
      <c r="V295" s="9">
        <f t="shared" si="137"/>
        <v>0</v>
      </c>
      <c r="W295" s="9">
        <f t="shared" si="150"/>
        <v>0</v>
      </c>
      <c r="X295" s="9">
        <f t="shared" si="138"/>
        <v>0</v>
      </c>
      <c r="Z295" s="9">
        <f t="shared" si="161"/>
        <v>0</v>
      </c>
      <c r="AA295" s="9">
        <f t="shared" si="165"/>
        <v>0</v>
      </c>
      <c r="AB295" s="9">
        <f t="shared" si="139"/>
        <v>0</v>
      </c>
      <c r="AC295" s="9">
        <f t="shared" si="140"/>
        <v>0</v>
      </c>
      <c r="AD295" s="9">
        <f t="shared" si="151"/>
        <v>0</v>
      </c>
      <c r="AE295" s="9">
        <f t="shared" si="141"/>
        <v>0</v>
      </c>
      <c r="AG295" s="9">
        <f t="shared" si="162"/>
        <v>0</v>
      </c>
      <c r="AH295" s="9">
        <f t="shared" si="152"/>
        <v>0</v>
      </c>
      <c r="AI295" s="9">
        <f t="shared" si="142"/>
        <v>0</v>
      </c>
      <c r="AJ295" s="9">
        <f t="shared" si="143"/>
        <v>0</v>
      </c>
      <c r="AK295" s="9">
        <f t="shared" si="153"/>
        <v>0</v>
      </c>
      <c r="AL295" s="9">
        <f t="shared" si="163"/>
        <v>0</v>
      </c>
    </row>
    <row r="296" spans="1:38">
      <c r="A296" s="8">
        <v>288</v>
      </c>
      <c r="B296" s="9">
        <f t="shared" si="164"/>
        <v>50994.023979003628</v>
      </c>
      <c r="C296" s="10">
        <f t="shared" si="144"/>
        <v>0.3</v>
      </c>
      <c r="D296" s="11">
        <f t="shared" si="133"/>
        <v>2.9285530376777613E-2</v>
      </c>
      <c r="E296" s="9">
        <f t="shared" si="154"/>
        <v>872.12385898486775</v>
      </c>
      <c r="F296" s="9">
        <f t="shared" si="155"/>
        <v>318.71264986877264</v>
      </c>
      <c r="G296" s="9">
        <f t="shared" si="156"/>
        <v>553.41120911609505</v>
      </c>
      <c r="H296" s="9">
        <f t="shared" si="145"/>
        <v>1477.1800974958182</v>
      </c>
      <c r="I296" s="9">
        <f t="shared" si="135"/>
        <v>2030.5913066119133</v>
      </c>
      <c r="J296" s="9">
        <f t="shared" si="146"/>
        <v>2349.3039564806859</v>
      </c>
      <c r="L296" s="9">
        <f t="shared" si="134"/>
        <v>0</v>
      </c>
      <c r="M296" s="9">
        <f t="shared" si="157"/>
        <v>0</v>
      </c>
      <c r="N296" s="9">
        <f t="shared" si="147"/>
        <v>0</v>
      </c>
      <c r="O296" s="9">
        <f t="shared" si="158"/>
        <v>0</v>
      </c>
      <c r="P296" s="9">
        <f t="shared" si="148"/>
        <v>0</v>
      </c>
      <c r="Q296" s="9">
        <f t="shared" si="149"/>
        <v>0</v>
      </c>
      <c r="S296" s="9">
        <f t="shared" si="159"/>
        <v>0</v>
      </c>
      <c r="T296" s="9">
        <f t="shared" si="160"/>
        <v>0</v>
      </c>
      <c r="U296" s="9">
        <f t="shared" si="136"/>
        <v>0</v>
      </c>
      <c r="V296" s="9">
        <f t="shared" si="137"/>
        <v>0</v>
      </c>
      <c r="W296" s="9">
        <f t="shared" si="150"/>
        <v>0</v>
      </c>
      <c r="X296" s="9">
        <f t="shared" si="138"/>
        <v>0</v>
      </c>
      <c r="Z296" s="9">
        <f t="shared" si="161"/>
        <v>0</v>
      </c>
      <c r="AA296" s="9">
        <f t="shared" si="165"/>
        <v>0</v>
      </c>
      <c r="AB296" s="9">
        <f t="shared" si="139"/>
        <v>0</v>
      </c>
      <c r="AC296" s="9">
        <f t="shared" si="140"/>
        <v>0</v>
      </c>
      <c r="AD296" s="9">
        <f t="shared" si="151"/>
        <v>0</v>
      </c>
      <c r="AE296" s="9">
        <f t="shared" si="141"/>
        <v>0</v>
      </c>
      <c r="AG296" s="9">
        <f t="shared" si="162"/>
        <v>0</v>
      </c>
      <c r="AH296" s="9">
        <f t="shared" si="152"/>
        <v>0</v>
      </c>
      <c r="AI296" s="9">
        <f t="shared" si="142"/>
        <v>0</v>
      </c>
      <c r="AJ296" s="9">
        <f t="shared" si="143"/>
        <v>0</v>
      </c>
      <c r="AK296" s="9">
        <f t="shared" si="153"/>
        <v>0</v>
      </c>
      <c r="AL296" s="9">
        <f t="shared" si="163"/>
        <v>0</v>
      </c>
    </row>
    <row r="297" spans="1:38">
      <c r="A297" s="8">
        <v>289</v>
      </c>
      <c r="B297" s="9">
        <f t="shared" si="164"/>
        <v>48963.432672391718</v>
      </c>
      <c r="C297" s="10">
        <f t="shared" si="144"/>
        <v>0.3</v>
      </c>
      <c r="D297" s="11">
        <f t="shared" si="133"/>
        <v>2.9285530376777613E-2</v>
      </c>
      <c r="E297" s="9">
        <f t="shared" si="154"/>
        <v>846.58324922025417</v>
      </c>
      <c r="F297" s="9">
        <f t="shared" si="155"/>
        <v>306.02145420244824</v>
      </c>
      <c r="G297" s="9">
        <f t="shared" si="156"/>
        <v>540.56179501780593</v>
      </c>
      <c r="H297" s="9">
        <f t="shared" si="145"/>
        <v>1418.0894560101137</v>
      </c>
      <c r="I297" s="9">
        <f t="shared" si="135"/>
        <v>1958.6512510279197</v>
      </c>
      <c r="J297" s="9">
        <f t="shared" si="146"/>
        <v>2264.6727052303677</v>
      </c>
      <c r="L297" s="9">
        <f t="shared" si="134"/>
        <v>0</v>
      </c>
      <c r="M297" s="9">
        <f t="shared" si="157"/>
        <v>0</v>
      </c>
      <c r="N297" s="9">
        <f t="shared" si="147"/>
        <v>0</v>
      </c>
      <c r="O297" s="9">
        <f t="shared" si="158"/>
        <v>0</v>
      </c>
      <c r="P297" s="9">
        <f t="shared" si="148"/>
        <v>0</v>
      </c>
      <c r="Q297" s="9">
        <f t="shared" si="149"/>
        <v>0</v>
      </c>
      <c r="S297" s="9">
        <f t="shared" si="159"/>
        <v>0</v>
      </c>
      <c r="T297" s="9">
        <f t="shared" si="160"/>
        <v>0</v>
      </c>
      <c r="U297" s="9">
        <f t="shared" si="136"/>
        <v>0</v>
      </c>
      <c r="V297" s="9">
        <f t="shared" si="137"/>
        <v>0</v>
      </c>
      <c r="W297" s="9">
        <f t="shared" si="150"/>
        <v>0</v>
      </c>
      <c r="X297" s="9">
        <f t="shared" si="138"/>
        <v>0</v>
      </c>
      <c r="Z297" s="9">
        <f t="shared" si="161"/>
        <v>0</v>
      </c>
      <c r="AA297" s="9">
        <f t="shared" si="165"/>
        <v>0</v>
      </c>
      <c r="AB297" s="9">
        <f t="shared" si="139"/>
        <v>0</v>
      </c>
      <c r="AC297" s="9">
        <f t="shared" si="140"/>
        <v>0</v>
      </c>
      <c r="AD297" s="9">
        <f t="shared" si="151"/>
        <v>0</v>
      </c>
      <c r="AE297" s="9">
        <f t="shared" si="141"/>
        <v>0</v>
      </c>
      <c r="AG297" s="9">
        <f t="shared" si="162"/>
        <v>0</v>
      </c>
      <c r="AH297" s="9">
        <f t="shared" si="152"/>
        <v>0</v>
      </c>
      <c r="AI297" s="9">
        <f t="shared" si="142"/>
        <v>0</v>
      </c>
      <c r="AJ297" s="9">
        <f t="shared" si="143"/>
        <v>0</v>
      </c>
      <c r="AK297" s="9">
        <f t="shared" si="153"/>
        <v>0</v>
      </c>
      <c r="AL297" s="9">
        <f t="shared" si="163"/>
        <v>0</v>
      </c>
    </row>
    <row r="298" spans="1:38">
      <c r="A298" s="8">
        <v>290</v>
      </c>
      <c r="B298" s="9">
        <f t="shared" si="164"/>
        <v>47004.781421363798</v>
      </c>
      <c r="C298" s="10">
        <f t="shared" si="144"/>
        <v>0.3</v>
      </c>
      <c r="D298" s="11">
        <f t="shared" si="133"/>
        <v>2.9285530376777613E-2</v>
      </c>
      <c r="E298" s="9">
        <f t="shared" si="154"/>
        <v>821.79060975874324</v>
      </c>
      <c r="F298" s="9">
        <f t="shared" si="155"/>
        <v>293.77988388352372</v>
      </c>
      <c r="G298" s="9">
        <f t="shared" si="156"/>
        <v>528.01072587521958</v>
      </c>
      <c r="H298" s="9">
        <f t="shared" si="145"/>
        <v>1361.0968800172584</v>
      </c>
      <c r="I298" s="9">
        <f t="shared" si="135"/>
        <v>1889.107605892478</v>
      </c>
      <c r="J298" s="9">
        <f t="shared" si="146"/>
        <v>2182.8874897760015</v>
      </c>
      <c r="L298" s="9">
        <f t="shared" si="134"/>
        <v>0</v>
      </c>
      <c r="M298" s="9">
        <f t="shared" si="157"/>
        <v>0</v>
      </c>
      <c r="N298" s="9">
        <f t="shared" si="147"/>
        <v>0</v>
      </c>
      <c r="O298" s="9">
        <f t="shared" si="158"/>
        <v>0</v>
      </c>
      <c r="P298" s="9">
        <f t="shared" si="148"/>
        <v>0</v>
      </c>
      <c r="Q298" s="9">
        <f t="shared" si="149"/>
        <v>0</v>
      </c>
      <c r="S298" s="9">
        <f t="shared" si="159"/>
        <v>0</v>
      </c>
      <c r="T298" s="9">
        <f t="shared" si="160"/>
        <v>0</v>
      </c>
      <c r="U298" s="9">
        <f t="shared" si="136"/>
        <v>0</v>
      </c>
      <c r="V298" s="9">
        <f t="shared" si="137"/>
        <v>0</v>
      </c>
      <c r="W298" s="9">
        <f t="shared" si="150"/>
        <v>0</v>
      </c>
      <c r="X298" s="9">
        <f t="shared" si="138"/>
        <v>0</v>
      </c>
      <c r="Z298" s="9">
        <f t="shared" si="161"/>
        <v>0</v>
      </c>
      <c r="AA298" s="9">
        <f t="shared" si="165"/>
        <v>0</v>
      </c>
      <c r="AB298" s="9">
        <f t="shared" si="139"/>
        <v>0</v>
      </c>
      <c r="AC298" s="9">
        <f t="shared" si="140"/>
        <v>0</v>
      </c>
      <c r="AD298" s="9">
        <f t="shared" si="151"/>
        <v>0</v>
      </c>
      <c r="AE298" s="9">
        <f t="shared" si="141"/>
        <v>0</v>
      </c>
      <c r="AG298" s="9">
        <f t="shared" si="162"/>
        <v>0</v>
      </c>
      <c r="AH298" s="9">
        <f t="shared" si="152"/>
        <v>0</v>
      </c>
      <c r="AI298" s="9">
        <f t="shared" si="142"/>
        <v>0</v>
      </c>
      <c r="AJ298" s="9">
        <f t="shared" si="143"/>
        <v>0</v>
      </c>
      <c r="AK298" s="9">
        <f t="shared" si="153"/>
        <v>0</v>
      </c>
      <c r="AL298" s="9">
        <f t="shared" si="163"/>
        <v>0</v>
      </c>
    </row>
    <row r="299" spans="1:38">
      <c r="A299" s="8">
        <v>291</v>
      </c>
      <c r="B299" s="9">
        <f t="shared" si="164"/>
        <v>45115.673815471317</v>
      </c>
      <c r="C299" s="10">
        <f t="shared" si="144"/>
        <v>0.3</v>
      </c>
      <c r="D299" s="11">
        <f t="shared" si="133"/>
        <v>2.9285530376777613E-2</v>
      </c>
      <c r="E299" s="9">
        <f t="shared" si="154"/>
        <v>797.72403589330293</v>
      </c>
      <c r="F299" s="9">
        <f t="shared" si="155"/>
        <v>281.97296134669568</v>
      </c>
      <c r="G299" s="9">
        <f t="shared" si="156"/>
        <v>515.75107454660724</v>
      </c>
      <c r="H299" s="9">
        <f t="shared" si="145"/>
        <v>1306.1323922312852</v>
      </c>
      <c r="I299" s="9">
        <f t="shared" si="135"/>
        <v>1821.8834667778924</v>
      </c>
      <c r="J299" s="9">
        <f t="shared" si="146"/>
        <v>2103.8564281245881</v>
      </c>
      <c r="L299" s="9">
        <f t="shared" si="134"/>
        <v>0</v>
      </c>
      <c r="M299" s="9">
        <f t="shared" si="157"/>
        <v>0</v>
      </c>
      <c r="N299" s="9">
        <f t="shared" si="147"/>
        <v>0</v>
      </c>
      <c r="O299" s="9">
        <f t="shared" si="158"/>
        <v>0</v>
      </c>
      <c r="P299" s="9">
        <f t="shared" si="148"/>
        <v>0</v>
      </c>
      <c r="Q299" s="9">
        <f t="shared" si="149"/>
        <v>0</v>
      </c>
      <c r="S299" s="9">
        <f t="shared" si="159"/>
        <v>0</v>
      </c>
      <c r="T299" s="9">
        <f t="shared" si="160"/>
        <v>0</v>
      </c>
      <c r="U299" s="9">
        <f t="shared" si="136"/>
        <v>0</v>
      </c>
      <c r="V299" s="9">
        <f t="shared" si="137"/>
        <v>0</v>
      </c>
      <c r="W299" s="9">
        <f t="shared" si="150"/>
        <v>0</v>
      </c>
      <c r="X299" s="9">
        <f t="shared" si="138"/>
        <v>0</v>
      </c>
      <c r="Z299" s="9">
        <f t="shared" si="161"/>
        <v>0</v>
      </c>
      <c r="AA299" s="9">
        <f t="shared" si="165"/>
        <v>0</v>
      </c>
      <c r="AB299" s="9">
        <f t="shared" si="139"/>
        <v>0</v>
      </c>
      <c r="AC299" s="9">
        <f t="shared" si="140"/>
        <v>0</v>
      </c>
      <c r="AD299" s="9">
        <f t="shared" si="151"/>
        <v>0</v>
      </c>
      <c r="AE299" s="9">
        <f t="shared" si="141"/>
        <v>0</v>
      </c>
      <c r="AG299" s="9">
        <f t="shared" si="162"/>
        <v>0</v>
      </c>
      <c r="AH299" s="9">
        <f t="shared" si="152"/>
        <v>0</v>
      </c>
      <c r="AI299" s="9">
        <f t="shared" si="142"/>
        <v>0</v>
      </c>
      <c r="AJ299" s="9">
        <f t="shared" si="143"/>
        <v>0</v>
      </c>
      <c r="AK299" s="9">
        <f t="shared" si="153"/>
        <v>0</v>
      </c>
      <c r="AL299" s="9">
        <f t="shared" si="163"/>
        <v>0</v>
      </c>
    </row>
    <row r="300" spans="1:38">
      <c r="A300" s="8">
        <v>292</v>
      </c>
      <c r="B300" s="9">
        <f t="shared" si="164"/>
        <v>43293.790348693423</v>
      </c>
      <c r="C300" s="10">
        <f t="shared" si="144"/>
        <v>0.3</v>
      </c>
      <c r="D300" s="11">
        <f t="shared" si="133"/>
        <v>2.9285530376777613E-2</v>
      </c>
      <c r="E300" s="9">
        <f t="shared" si="154"/>
        <v>774.3622644078639</v>
      </c>
      <c r="F300" s="9">
        <f t="shared" si="155"/>
        <v>270.58618967933387</v>
      </c>
      <c r="G300" s="9">
        <f t="shared" si="156"/>
        <v>503.77607472853003</v>
      </c>
      <c r="H300" s="9">
        <f t="shared" si="145"/>
        <v>1253.1282628429467</v>
      </c>
      <c r="I300" s="9">
        <f t="shared" si="135"/>
        <v>1756.9043375714768</v>
      </c>
      <c r="J300" s="9">
        <f t="shared" si="146"/>
        <v>2027.4905272508106</v>
      </c>
      <c r="L300" s="9">
        <f t="shared" si="134"/>
        <v>0</v>
      </c>
      <c r="M300" s="9">
        <f t="shared" si="157"/>
        <v>0</v>
      </c>
      <c r="N300" s="9">
        <f t="shared" si="147"/>
        <v>0</v>
      </c>
      <c r="O300" s="9">
        <f t="shared" si="158"/>
        <v>0</v>
      </c>
      <c r="P300" s="9">
        <f t="shared" si="148"/>
        <v>0</v>
      </c>
      <c r="Q300" s="9">
        <f t="shared" si="149"/>
        <v>0</v>
      </c>
      <c r="S300" s="9">
        <f t="shared" si="159"/>
        <v>0</v>
      </c>
      <c r="T300" s="9">
        <f t="shared" si="160"/>
        <v>0</v>
      </c>
      <c r="U300" s="9">
        <f t="shared" si="136"/>
        <v>0</v>
      </c>
      <c r="V300" s="9">
        <f t="shared" si="137"/>
        <v>0</v>
      </c>
      <c r="W300" s="9">
        <f t="shared" si="150"/>
        <v>0</v>
      </c>
      <c r="X300" s="9">
        <f t="shared" si="138"/>
        <v>0</v>
      </c>
      <c r="Z300" s="9">
        <f t="shared" si="161"/>
        <v>0</v>
      </c>
      <c r="AA300" s="9">
        <f t="shared" si="165"/>
        <v>0</v>
      </c>
      <c r="AB300" s="9">
        <f t="shared" si="139"/>
        <v>0</v>
      </c>
      <c r="AC300" s="9">
        <f t="shared" si="140"/>
        <v>0</v>
      </c>
      <c r="AD300" s="9">
        <f t="shared" si="151"/>
        <v>0</v>
      </c>
      <c r="AE300" s="9">
        <f t="shared" si="141"/>
        <v>0</v>
      </c>
      <c r="AG300" s="9">
        <f t="shared" si="162"/>
        <v>0</v>
      </c>
      <c r="AH300" s="9">
        <f t="shared" si="152"/>
        <v>0</v>
      </c>
      <c r="AI300" s="9">
        <f t="shared" si="142"/>
        <v>0</v>
      </c>
      <c r="AJ300" s="9">
        <f t="shared" si="143"/>
        <v>0</v>
      </c>
      <c r="AK300" s="9">
        <f t="shared" si="153"/>
        <v>0</v>
      </c>
      <c r="AL300" s="9">
        <f t="shared" si="163"/>
        <v>0</v>
      </c>
    </row>
    <row r="301" spans="1:38">
      <c r="A301" s="8">
        <v>293</v>
      </c>
      <c r="B301" s="9">
        <f t="shared" si="164"/>
        <v>41536.886011121947</v>
      </c>
      <c r="C301" s="10">
        <f t="shared" si="144"/>
        <v>0.3</v>
      </c>
      <c r="D301" s="11">
        <f t="shared" si="133"/>
        <v>2.9285530376777613E-2</v>
      </c>
      <c r="E301" s="9">
        <f t="shared" si="154"/>
        <v>751.68465479091742</v>
      </c>
      <c r="F301" s="9">
        <f t="shared" si="155"/>
        <v>259.60553756951214</v>
      </c>
      <c r="G301" s="9">
        <f t="shared" si="156"/>
        <v>492.07911722140528</v>
      </c>
      <c r="H301" s="9">
        <f t="shared" si="145"/>
        <v>1202.0189391002955</v>
      </c>
      <c r="I301" s="9">
        <f t="shared" si="135"/>
        <v>1694.0980563217008</v>
      </c>
      <c r="J301" s="9">
        <f t="shared" si="146"/>
        <v>1953.7035938912129</v>
      </c>
      <c r="L301" s="9">
        <f t="shared" si="134"/>
        <v>0</v>
      </c>
      <c r="M301" s="9">
        <f t="shared" si="157"/>
        <v>0</v>
      </c>
      <c r="N301" s="9">
        <f t="shared" si="147"/>
        <v>0</v>
      </c>
      <c r="O301" s="9">
        <f t="shared" si="158"/>
        <v>0</v>
      </c>
      <c r="P301" s="9">
        <f t="shared" si="148"/>
        <v>0</v>
      </c>
      <c r="Q301" s="9">
        <f t="shared" si="149"/>
        <v>0</v>
      </c>
      <c r="S301" s="9">
        <f t="shared" si="159"/>
        <v>0</v>
      </c>
      <c r="T301" s="9">
        <f t="shared" si="160"/>
        <v>0</v>
      </c>
      <c r="U301" s="9">
        <f t="shared" si="136"/>
        <v>0</v>
      </c>
      <c r="V301" s="9">
        <f t="shared" si="137"/>
        <v>0</v>
      </c>
      <c r="W301" s="9">
        <f t="shared" si="150"/>
        <v>0</v>
      </c>
      <c r="X301" s="9">
        <f t="shared" si="138"/>
        <v>0</v>
      </c>
      <c r="Z301" s="9">
        <f t="shared" si="161"/>
        <v>0</v>
      </c>
      <c r="AA301" s="9">
        <f t="shared" si="165"/>
        <v>0</v>
      </c>
      <c r="AB301" s="9">
        <f t="shared" si="139"/>
        <v>0</v>
      </c>
      <c r="AC301" s="9">
        <f t="shared" si="140"/>
        <v>0</v>
      </c>
      <c r="AD301" s="9">
        <f t="shared" si="151"/>
        <v>0</v>
      </c>
      <c r="AE301" s="9">
        <f t="shared" si="141"/>
        <v>0</v>
      </c>
      <c r="AG301" s="9">
        <f t="shared" si="162"/>
        <v>0</v>
      </c>
      <c r="AH301" s="9">
        <f t="shared" si="152"/>
        <v>0</v>
      </c>
      <c r="AI301" s="9">
        <f t="shared" si="142"/>
        <v>0</v>
      </c>
      <c r="AJ301" s="9">
        <f t="shared" si="143"/>
        <v>0</v>
      </c>
      <c r="AK301" s="9">
        <f t="shared" si="153"/>
        <v>0</v>
      </c>
      <c r="AL301" s="9">
        <f t="shared" si="163"/>
        <v>0</v>
      </c>
    </row>
    <row r="302" spans="1:38">
      <c r="A302" s="8">
        <v>294</v>
      </c>
      <c r="B302" s="9">
        <f t="shared" si="164"/>
        <v>39842.787954800246</v>
      </c>
      <c r="C302" s="10">
        <f t="shared" si="144"/>
        <v>0.3</v>
      </c>
      <c r="D302" s="11">
        <f t="shared" si="133"/>
        <v>2.9285530376777613E-2</v>
      </c>
      <c r="E302" s="9">
        <f t="shared" si="154"/>
        <v>729.67117099928032</v>
      </c>
      <c r="F302" s="9">
        <f t="shared" si="155"/>
        <v>249.01742471750151</v>
      </c>
      <c r="G302" s="9">
        <f t="shared" si="156"/>
        <v>480.65374628177881</v>
      </c>
      <c r="H302" s="9">
        <f t="shared" si="145"/>
        <v>1152.7409770583647</v>
      </c>
      <c r="I302" s="9">
        <f t="shared" si="135"/>
        <v>1633.3947233401436</v>
      </c>
      <c r="J302" s="9">
        <f t="shared" si="146"/>
        <v>1882.412148057645</v>
      </c>
      <c r="L302" s="9">
        <f t="shared" si="134"/>
        <v>0</v>
      </c>
      <c r="M302" s="9">
        <f t="shared" si="157"/>
        <v>0</v>
      </c>
      <c r="N302" s="9">
        <f t="shared" si="147"/>
        <v>0</v>
      </c>
      <c r="O302" s="9">
        <f t="shared" si="158"/>
        <v>0</v>
      </c>
      <c r="P302" s="9">
        <f t="shared" si="148"/>
        <v>0</v>
      </c>
      <c r="Q302" s="9">
        <f t="shared" si="149"/>
        <v>0</v>
      </c>
      <c r="S302" s="9">
        <f t="shared" si="159"/>
        <v>0</v>
      </c>
      <c r="T302" s="9">
        <f t="shared" si="160"/>
        <v>0</v>
      </c>
      <c r="U302" s="9">
        <f t="shared" si="136"/>
        <v>0</v>
      </c>
      <c r="V302" s="9">
        <f t="shared" si="137"/>
        <v>0</v>
      </c>
      <c r="W302" s="9">
        <f t="shared" si="150"/>
        <v>0</v>
      </c>
      <c r="X302" s="9">
        <f t="shared" si="138"/>
        <v>0</v>
      </c>
      <c r="Z302" s="9">
        <f t="shared" si="161"/>
        <v>0</v>
      </c>
      <c r="AA302" s="9">
        <f t="shared" si="165"/>
        <v>0</v>
      </c>
      <c r="AB302" s="9">
        <f t="shared" si="139"/>
        <v>0</v>
      </c>
      <c r="AC302" s="9">
        <f t="shared" si="140"/>
        <v>0</v>
      </c>
      <c r="AD302" s="9">
        <f t="shared" si="151"/>
        <v>0</v>
      </c>
      <c r="AE302" s="9">
        <f t="shared" si="141"/>
        <v>0</v>
      </c>
      <c r="AG302" s="9">
        <f t="shared" si="162"/>
        <v>0</v>
      </c>
      <c r="AH302" s="9">
        <f t="shared" si="152"/>
        <v>0</v>
      </c>
      <c r="AI302" s="9">
        <f t="shared" si="142"/>
        <v>0</v>
      </c>
      <c r="AJ302" s="9">
        <f t="shared" si="143"/>
        <v>0</v>
      </c>
      <c r="AK302" s="9">
        <f t="shared" si="153"/>
        <v>0</v>
      </c>
      <c r="AL302" s="9">
        <f t="shared" si="163"/>
        <v>0</v>
      </c>
    </row>
    <row r="303" spans="1:38">
      <c r="A303" s="8">
        <v>295</v>
      </c>
      <c r="B303" s="9">
        <f t="shared" si="164"/>
        <v>38209.393231460104</v>
      </c>
      <c r="C303" s="10">
        <f t="shared" si="144"/>
        <v>0.3</v>
      </c>
      <c r="D303" s="11">
        <f t="shared" si="133"/>
        <v>2.9285530376777613E-2</v>
      </c>
      <c r="E303" s="9">
        <f t="shared" si="154"/>
        <v>708.30236375592233</v>
      </c>
      <c r="F303" s="9">
        <f t="shared" si="155"/>
        <v>238.80870769662565</v>
      </c>
      <c r="G303" s="9">
        <f t="shared" si="156"/>
        <v>469.49365605929665</v>
      </c>
      <c r="H303" s="9">
        <f t="shared" si="145"/>
        <v>1105.2329754319369</v>
      </c>
      <c r="I303" s="9">
        <f t="shared" si="135"/>
        <v>1574.7266314912335</v>
      </c>
      <c r="J303" s="9">
        <f t="shared" si="146"/>
        <v>1813.5353391878593</v>
      </c>
      <c r="L303" s="9">
        <f t="shared" si="134"/>
        <v>0</v>
      </c>
      <c r="M303" s="9">
        <f t="shared" si="157"/>
        <v>0</v>
      </c>
      <c r="N303" s="9">
        <f t="shared" si="147"/>
        <v>0</v>
      </c>
      <c r="O303" s="9">
        <f t="shared" si="158"/>
        <v>0</v>
      </c>
      <c r="P303" s="9">
        <f t="shared" si="148"/>
        <v>0</v>
      </c>
      <c r="Q303" s="9">
        <f t="shared" si="149"/>
        <v>0</v>
      </c>
      <c r="S303" s="9">
        <f t="shared" si="159"/>
        <v>0</v>
      </c>
      <c r="T303" s="9">
        <f t="shared" si="160"/>
        <v>0</v>
      </c>
      <c r="U303" s="9">
        <f t="shared" si="136"/>
        <v>0</v>
      </c>
      <c r="V303" s="9">
        <f t="shared" si="137"/>
        <v>0</v>
      </c>
      <c r="W303" s="9">
        <f t="shared" si="150"/>
        <v>0</v>
      </c>
      <c r="X303" s="9">
        <f t="shared" si="138"/>
        <v>0</v>
      </c>
      <c r="Z303" s="9">
        <f t="shared" si="161"/>
        <v>0</v>
      </c>
      <c r="AA303" s="9">
        <f t="shared" si="165"/>
        <v>0</v>
      </c>
      <c r="AB303" s="9">
        <f t="shared" si="139"/>
        <v>0</v>
      </c>
      <c r="AC303" s="9">
        <f t="shared" si="140"/>
        <v>0</v>
      </c>
      <c r="AD303" s="9">
        <f t="shared" si="151"/>
        <v>0</v>
      </c>
      <c r="AE303" s="9">
        <f t="shared" si="141"/>
        <v>0</v>
      </c>
      <c r="AG303" s="9">
        <f t="shared" si="162"/>
        <v>0</v>
      </c>
      <c r="AH303" s="9">
        <f t="shared" si="152"/>
        <v>0</v>
      </c>
      <c r="AI303" s="9">
        <f t="shared" si="142"/>
        <v>0</v>
      </c>
      <c r="AJ303" s="9">
        <f t="shared" si="143"/>
        <v>0</v>
      </c>
      <c r="AK303" s="9">
        <f t="shared" si="153"/>
        <v>0</v>
      </c>
      <c r="AL303" s="9">
        <f t="shared" si="163"/>
        <v>0</v>
      </c>
    </row>
    <row r="304" spans="1:38">
      <c r="A304" s="8">
        <v>296</v>
      </c>
      <c r="B304" s="9">
        <f t="shared" si="164"/>
        <v>36634.66659996887</v>
      </c>
      <c r="C304" s="10">
        <f t="shared" si="144"/>
        <v>0.3</v>
      </c>
      <c r="D304" s="11">
        <f t="shared" si="133"/>
        <v>2.9285530376777613E-2</v>
      </c>
      <c r="E304" s="9">
        <f t="shared" si="154"/>
        <v>687.55935336620496</v>
      </c>
      <c r="F304" s="9">
        <f t="shared" si="155"/>
        <v>228.96666624980543</v>
      </c>
      <c r="G304" s="9">
        <f t="shared" si="156"/>
        <v>458.59268711639953</v>
      </c>
      <c r="H304" s="9">
        <f t="shared" si="145"/>
        <v>1059.4355114873933</v>
      </c>
      <c r="I304" s="9">
        <f t="shared" si="135"/>
        <v>1518.0281986037928</v>
      </c>
      <c r="J304" s="9">
        <f t="shared" si="146"/>
        <v>1746.9948648535983</v>
      </c>
      <c r="L304" s="9">
        <f t="shared" si="134"/>
        <v>0</v>
      </c>
      <c r="M304" s="9">
        <f t="shared" si="157"/>
        <v>0</v>
      </c>
      <c r="N304" s="9">
        <f t="shared" si="147"/>
        <v>0</v>
      </c>
      <c r="O304" s="9">
        <f t="shared" si="158"/>
        <v>0</v>
      </c>
      <c r="P304" s="9">
        <f t="shared" si="148"/>
        <v>0</v>
      </c>
      <c r="Q304" s="9">
        <f t="shared" si="149"/>
        <v>0</v>
      </c>
      <c r="S304" s="9">
        <f t="shared" si="159"/>
        <v>0</v>
      </c>
      <c r="T304" s="9">
        <f t="shared" si="160"/>
        <v>0</v>
      </c>
      <c r="U304" s="9">
        <f t="shared" si="136"/>
        <v>0</v>
      </c>
      <c r="V304" s="9">
        <f t="shared" si="137"/>
        <v>0</v>
      </c>
      <c r="W304" s="9">
        <f t="shared" si="150"/>
        <v>0</v>
      </c>
      <c r="X304" s="9">
        <f t="shared" si="138"/>
        <v>0</v>
      </c>
      <c r="Z304" s="9">
        <f t="shared" si="161"/>
        <v>0</v>
      </c>
      <c r="AA304" s="9">
        <f t="shared" si="165"/>
        <v>0</v>
      </c>
      <c r="AB304" s="9">
        <f t="shared" si="139"/>
        <v>0</v>
      </c>
      <c r="AC304" s="9">
        <f t="shared" si="140"/>
        <v>0</v>
      </c>
      <c r="AD304" s="9">
        <f t="shared" si="151"/>
        <v>0</v>
      </c>
      <c r="AE304" s="9">
        <f t="shared" si="141"/>
        <v>0</v>
      </c>
      <c r="AG304" s="9">
        <f t="shared" si="162"/>
        <v>0</v>
      </c>
      <c r="AH304" s="9">
        <f t="shared" si="152"/>
        <v>0</v>
      </c>
      <c r="AI304" s="9">
        <f t="shared" si="142"/>
        <v>0</v>
      </c>
      <c r="AJ304" s="9">
        <f t="shared" si="143"/>
        <v>0</v>
      </c>
      <c r="AK304" s="9">
        <f t="shared" si="153"/>
        <v>0</v>
      </c>
      <c r="AL304" s="9">
        <f t="shared" si="163"/>
        <v>0</v>
      </c>
    </row>
    <row r="305" spans="1:38">
      <c r="A305" s="8">
        <v>297</v>
      </c>
      <c r="B305" s="9">
        <f t="shared" si="164"/>
        <v>35116.638401365075</v>
      </c>
      <c r="C305" s="10">
        <f t="shared" si="144"/>
        <v>0.3</v>
      </c>
      <c r="D305" s="11">
        <f t="shared" ref="D305:D368" si="166">1-(1-C305)^(1/12)</f>
        <v>2.9285530376777613E-2</v>
      </c>
      <c r="E305" s="9">
        <f t="shared" si="154"/>
        <v>667.42381303736136</v>
      </c>
      <c r="F305" s="9">
        <f t="shared" si="155"/>
        <v>219.4789900085317</v>
      </c>
      <c r="G305" s="9">
        <f t="shared" si="156"/>
        <v>447.94482302882966</v>
      </c>
      <c r="H305" s="9">
        <f t="shared" si="145"/>
        <v>1015.291078911561</v>
      </c>
      <c r="I305" s="9">
        <f t="shared" si="135"/>
        <v>1463.2359019403907</v>
      </c>
      <c r="J305" s="9">
        <f t="shared" si="146"/>
        <v>1682.7148919489223</v>
      </c>
      <c r="L305" s="9">
        <f t="shared" si="134"/>
        <v>0</v>
      </c>
      <c r="M305" s="9">
        <f t="shared" si="157"/>
        <v>0</v>
      </c>
      <c r="N305" s="9">
        <f t="shared" si="147"/>
        <v>0</v>
      </c>
      <c r="O305" s="9">
        <f t="shared" si="158"/>
        <v>0</v>
      </c>
      <c r="P305" s="9">
        <f t="shared" si="148"/>
        <v>0</v>
      </c>
      <c r="Q305" s="9">
        <f t="shared" si="149"/>
        <v>0</v>
      </c>
      <c r="S305" s="9">
        <f t="shared" si="159"/>
        <v>0</v>
      </c>
      <c r="T305" s="9">
        <f t="shared" si="160"/>
        <v>0</v>
      </c>
      <c r="U305" s="9">
        <f t="shared" si="136"/>
        <v>0</v>
      </c>
      <c r="V305" s="9">
        <f t="shared" si="137"/>
        <v>0</v>
      </c>
      <c r="W305" s="9">
        <f t="shared" si="150"/>
        <v>0</v>
      </c>
      <c r="X305" s="9">
        <f t="shared" si="138"/>
        <v>0</v>
      </c>
      <c r="Z305" s="9">
        <f t="shared" si="161"/>
        <v>0</v>
      </c>
      <c r="AA305" s="9">
        <f t="shared" si="165"/>
        <v>0</v>
      </c>
      <c r="AB305" s="9">
        <f t="shared" si="139"/>
        <v>0</v>
      </c>
      <c r="AC305" s="9">
        <f t="shared" si="140"/>
        <v>0</v>
      </c>
      <c r="AD305" s="9">
        <f t="shared" si="151"/>
        <v>0</v>
      </c>
      <c r="AE305" s="9">
        <f t="shared" si="141"/>
        <v>0</v>
      </c>
      <c r="AG305" s="9">
        <f t="shared" si="162"/>
        <v>0</v>
      </c>
      <c r="AH305" s="9">
        <f t="shared" si="152"/>
        <v>0</v>
      </c>
      <c r="AI305" s="9">
        <f t="shared" si="142"/>
        <v>0</v>
      </c>
      <c r="AJ305" s="9">
        <f t="shared" si="143"/>
        <v>0</v>
      </c>
      <c r="AK305" s="9">
        <f t="shared" si="153"/>
        <v>0</v>
      </c>
      <c r="AL305" s="9">
        <f t="shared" si="163"/>
        <v>0</v>
      </c>
    </row>
    <row r="306" spans="1:38">
      <c r="A306" s="8">
        <v>298</v>
      </c>
      <c r="B306" s="9">
        <f t="shared" si="164"/>
        <v>33653.402499424687</v>
      </c>
      <c r="C306" s="10">
        <f t="shared" si="144"/>
        <v>0.3</v>
      </c>
      <c r="D306" s="11">
        <f t="shared" si="166"/>
        <v>2.9285530376777613E-2</v>
      </c>
      <c r="E306" s="9">
        <f t="shared" si="154"/>
        <v>647.87795268647142</v>
      </c>
      <c r="F306" s="9">
        <f t="shared" si="155"/>
        <v>210.33376562140427</v>
      </c>
      <c r="G306" s="9">
        <f t="shared" si="156"/>
        <v>437.54418706506715</v>
      </c>
      <c r="H306" s="9">
        <f t="shared" si="145"/>
        <v>972.7440275973488</v>
      </c>
      <c r="I306" s="9">
        <f t="shared" si="135"/>
        <v>1410.2882146624161</v>
      </c>
      <c r="J306" s="9">
        <f t="shared" si="146"/>
        <v>1620.6219802838202</v>
      </c>
      <c r="L306" s="9">
        <f t="shared" si="134"/>
        <v>0</v>
      </c>
      <c r="M306" s="9">
        <f t="shared" si="157"/>
        <v>0</v>
      </c>
      <c r="N306" s="9">
        <f t="shared" si="147"/>
        <v>0</v>
      </c>
      <c r="O306" s="9">
        <f t="shared" si="158"/>
        <v>0</v>
      </c>
      <c r="P306" s="9">
        <f t="shared" si="148"/>
        <v>0</v>
      </c>
      <c r="Q306" s="9">
        <f t="shared" si="149"/>
        <v>0</v>
      </c>
      <c r="S306" s="9">
        <f t="shared" si="159"/>
        <v>0</v>
      </c>
      <c r="T306" s="9">
        <f t="shared" si="160"/>
        <v>0</v>
      </c>
      <c r="U306" s="9">
        <f t="shared" si="136"/>
        <v>0</v>
      </c>
      <c r="V306" s="9">
        <f t="shared" si="137"/>
        <v>0</v>
      </c>
      <c r="W306" s="9">
        <f t="shared" si="150"/>
        <v>0</v>
      </c>
      <c r="X306" s="9">
        <f t="shared" si="138"/>
        <v>0</v>
      </c>
      <c r="Z306" s="9">
        <f t="shared" si="161"/>
        <v>0</v>
      </c>
      <c r="AA306" s="9">
        <f t="shared" si="165"/>
        <v>0</v>
      </c>
      <c r="AB306" s="9">
        <f t="shared" si="139"/>
        <v>0</v>
      </c>
      <c r="AC306" s="9">
        <f t="shared" si="140"/>
        <v>0</v>
      </c>
      <c r="AD306" s="9">
        <f t="shared" si="151"/>
        <v>0</v>
      </c>
      <c r="AE306" s="9">
        <f t="shared" si="141"/>
        <v>0</v>
      </c>
      <c r="AG306" s="9">
        <f t="shared" si="162"/>
        <v>0</v>
      </c>
      <c r="AH306" s="9">
        <f t="shared" si="152"/>
        <v>0</v>
      </c>
      <c r="AI306" s="9">
        <f t="shared" si="142"/>
        <v>0</v>
      </c>
      <c r="AJ306" s="9">
        <f t="shared" si="143"/>
        <v>0</v>
      </c>
      <c r="AK306" s="9">
        <f t="shared" si="153"/>
        <v>0</v>
      </c>
      <c r="AL306" s="9">
        <f t="shared" si="163"/>
        <v>0</v>
      </c>
    </row>
    <row r="307" spans="1:38">
      <c r="A307" s="8">
        <v>299</v>
      </c>
      <c r="B307" s="9">
        <f t="shared" si="164"/>
        <v>32243.114284762269</v>
      </c>
      <c r="C307" s="10">
        <f t="shared" si="144"/>
        <v>0.3</v>
      </c>
      <c r="D307" s="11">
        <f t="shared" si="166"/>
        <v>2.9285530376777613E-2</v>
      </c>
      <c r="E307" s="9">
        <f t="shared" si="154"/>
        <v>628.90450322262689</v>
      </c>
      <c r="F307" s="9">
        <f t="shared" si="155"/>
        <v>201.51946427976415</v>
      </c>
      <c r="G307" s="9">
        <f t="shared" si="156"/>
        <v>427.38503894286271</v>
      </c>
      <c r="H307" s="9">
        <f t="shared" si="145"/>
        <v>931.74050528777616</v>
      </c>
      <c r="I307" s="9">
        <f t="shared" si="135"/>
        <v>1359.1255442306388</v>
      </c>
      <c r="J307" s="9">
        <f t="shared" si="146"/>
        <v>1560.6450085104029</v>
      </c>
      <c r="L307" s="9">
        <f t="shared" si="134"/>
        <v>0</v>
      </c>
      <c r="M307" s="9">
        <f t="shared" si="157"/>
        <v>0</v>
      </c>
      <c r="N307" s="9">
        <f t="shared" si="147"/>
        <v>0</v>
      </c>
      <c r="O307" s="9">
        <f t="shared" si="158"/>
        <v>0</v>
      </c>
      <c r="P307" s="9">
        <f t="shared" si="148"/>
        <v>0</v>
      </c>
      <c r="Q307" s="9">
        <f t="shared" si="149"/>
        <v>0</v>
      </c>
      <c r="S307" s="9">
        <f t="shared" si="159"/>
        <v>0</v>
      </c>
      <c r="T307" s="9">
        <f t="shared" si="160"/>
        <v>0</v>
      </c>
      <c r="U307" s="9">
        <f t="shared" si="136"/>
        <v>0</v>
      </c>
      <c r="V307" s="9">
        <f t="shared" si="137"/>
        <v>0</v>
      </c>
      <c r="W307" s="9">
        <f t="shared" si="150"/>
        <v>0</v>
      </c>
      <c r="X307" s="9">
        <f t="shared" si="138"/>
        <v>0</v>
      </c>
      <c r="Z307" s="9">
        <f t="shared" si="161"/>
        <v>0</v>
      </c>
      <c r="AA307" s="9">
        <f t="shared" si="165"/>
        <v>0</v>
      </c>
      <c r="AB307" s="9">
        <f t="shared" si="139"/>
        <v>0</v>
      </c>
      <c r="AC307" s="9">
        <f t="shared" si="140"/>
        <v>0</v>
      </c>
      <c r="AD307" s="9">
        <f t="shared" si="151"/>
        <v>0</v>
      </c>
      <c r="AE307" s="9">
        <f t="shared" si="141"/>
        <v>0</v>
      </c>
      <c r="AG307" s="9">
        <f t="shared" si="162"/>
        <v>0</v>
      </c>
      <c r="AH307" s="9">
        <f t="shared" si="152"/>
        <v>0</v>
      </c>
      <c r="AI307" s="9">
        <f t="shared" si="142"/>
        <v>0</v>
      </c>
      <c r="AJ307" s="9">
        <f t="shared" si="143"/>
        <v>0</v>
      </c>
      <c r="AK307" s="9">
        <f t="shared" si="153"/>
        <v>0</v>
      </c>
      <c r="AL307" s="9">
        <f t="shared" si="163"/>
        <v>0</v>
      </c>
    </row>
    <row r="308" spans="1:38">
      <c r="A308" s="8">
        <v>300</v>
      </c>
      <c r="B308" s="9">
        <f t="shared" si="164"/>
        <v>30883.988740531629</v>
      </c>
      <c r="C308" s="10">
        <f t="shared" si="144"/>
        <v>0.3</v>
      </c>
      <c r="D308" s="11">
        <f t="shared" si="166"/>
        <v>2.9285530376777613E-2</v>
      </c>
      <c r="E308" s="9">
        <f t="shared" si="154"/>
        <v>610.48670128940864</v>
      </c>
      <c r="F308" s="9">
        <f t="shared" si="155"/>
        <v>193.02492962832267</v>
      </c>
      <c r="G308" s="9">
        <f t="shared" si="156"/>
        <v>417.461771661086</v>
      </c>
      <c r="H308" s="9">
        <f t="shared" si="145"/>
        <v>892.2284010217727</v>
      </c>
      <c r="I308" s="9">
        <f t="shared" si="135"/>
        <v>1309.6901726828587</v>
      </c>
      <c r="J308" s="9">
        <f t="shared" si="146"/>
        <v>1502.7151023111815</v>
      </c>
      <c r="L308" s="9">
        <f t="shared" si="134"/>
        <v>0</v>
      </c>
      <c r="M308" s="9">
        <f t="shared" si="157"/>
        <v>0</v>
      </c>
      <c r="N308" s="9">
        <f t="shared" si="147"/>
        <v>0</v>
      </c>
      <c r="O308" s="9">
        <f t="shared" si="158"/>
        <v>0</v>
      </c>
      <c r="P308" s="9">
        <f t="shared" si="148"/>
        <v>0</v>
      </c>
      <c r="Q308" s="9">
        <f t="shared" si="149"/>
        <v>0</v>
      </c>
      <c r="S308" s="9">
        <f t="shared" si="159"/>
        <v>0</v>
      </c>
      <c r="T308" s="9">
        <f t="shared" si="160"/>
        <v>0</v>
      </c>
      <c r="U308" s="9">
        <f t="shared" si="136"/>
        <v>0</v>
      </c>
      <c r="V308" s="9">
        <f t="shared" si="137"/>
        <v>0</v>
      </c>
      <c r="W308" s="9">
        <f t="shared" si="150"/>
        <v>0</v>
      </c>
      <c r="X308" s="9">
        <f t="shared" si="138"/>
        <v>0</v>
      </c>
      <c r="Z308" s="9">
        <f t="shared" si="161"/>
        <v>0</v>
      </c>
      <c r="AA308" s="9">
        <f t="shared" si="165"/>
        <v>0</v>
      </c>
      <c r="AB308" s="9">
        <f t="shared" si="139"/>
        <v>0</v>
      </c>
      <c r="AC308" s="9">
        <f t="shared" si="140"/>
        <v>0</v>
      </c>
      <c r="AD308" s="9">
        <f t="shared" si="151"/>
        <v>0</v>
      </c>
      <c r="AE308" s="9">
        <f t="shared" si="141"/>
        <v>0</v>
      </c>
      <c r="AG308" s="9">
        <f t="shared" si="162"/>
        <v>0</v>
      </c>
      <c r="AH308" s="9">
        <f t="shared" si="152"/>
        <v>0</v>
      </c>
      <c r="AI308" s="9">
        <f t="shared" si="142"/>
        <v>0</v>
      </c>
      <c r="AJ308" s="9">
        <f t="shared" si="143"/>
        <v>0</v>
      </c>
      <c r="AK308" s="9">
        <f t="shared" si="153"/>
        <v>0</v>
      </c>
      <c r="AL308" s="9">
        <f t="shared" si="163"/>
        <v>0</v>
      </c>
    </row>
    <row r="309" spans="1:38">
      <c r="A309" s="8">
        <v>301</v>
      </c>
      <c r="B309" s="9">
        <f t="shared" si="164"/>
        <v>29574.298567848771</v>
      </c>
      <c r="C309" s="10">
        <f t="shared" si="144"/>
        <v>0.3</v>
      </c>
      <c r="D309" s="11">
        <f t="shared" si="166"/>
        <v>2.9285530376777613E-2</v>
      </c>
      <c r="E309" s="9">
        <f t="shared" si="154"/>
        <v>592.60827445417897</v>
      </c>
      <c r="F309" s="9">
        <f t="shared" si="155"/>
        <v>184.8393660490548</v>
      </c>
      <c r="G309" s="9">
        <f t="shared" si="156"/>
        <v>407.76890840512419</v>
      </c>
      <c r="H309" s="9">
        <f t="shared" si="145"/>
        <v>854.15729032682214</v>
      </c>
      <c r="I309" s="9">
        <f t="shared" si="135"/>
        <v>1261.9261987319464</v>
      </c>
      <c r="J309" s="9">
        <f t="shared" si="146"/>
        <v>1446.7655647810011</v>
      </c>
      <c r="L309" s="9">
        <f t="shared" si="134"/>
        <v>0</v>
      </c>
      <c r="M309" s="9">
        <f t="shared" si="157"/>
        <v>0</v>
      </c>
      <c r="N309" s="9">
        <f t="shared" si="147"/>
        <v>0</v>
      </c>
      <c r="O309" s="9">
        <f t="shared" si="158"/>
        <v>0</v>
      </c>
      <c r="P309" s="9">
        <f t="shared" si="148"/>
        <v>0</v>
      </c>
      <c r="Q309" s="9">
        <f t="shared" si="149"/>
        <v>0</v>
      </c>
      <c r="S309" s="9">
        <f t="shared" si="159"/>
        <v>0</v>
      </c>
      <c r="T309" s="9">
        <f t="shared" si="160"/>
        <v>0</v>
      </c>
      <c r="U309" s="9">
        <f t="shared" si="136"/>
        <v>0</v>
      </c>
      <c r="V309" s="9">
        <f t="shared" si="137"/>
        <v>0</v>
      </c>
      <c r="W309" s="9">
        <f t="shared" si="150"/>
        <v>0</v>
      </c>
      <c r="X309" s="9">
        <f t="shared" si="138"/>
        <v>0</v>
      </c>
      <c r="Z309" s="9">
        <f t="shared" si="161"/>
        <v>0</v>
      </c>
      <c r="AA309" s="9">
        <f t="shared" si="165"/>
        <v>0</v>
      </c>
      <c r="AB309" s="9">
        <f t="shared" si="139"/>
        <v>0</v>
      </c>
      <c r="AC309" s="9">
        <f t="shared" si="140"/>
        <v>0</v>
      </c>
      <c r="AD309" s="9">
        <f t="shared" si="151"/>
        <v>0</v>
      </c>
      <c r="AE309" s="9">
        <f t="shared" si="141"/>
        <v>0</v>
      </c>
      <c r="AG309" s="9">
        <f t="shared" si="162"/>
        <v>0</v>
      </c>
      <c r="AH309" s="9">
        <f t="shared" si="152"/>
        <v>0</v>
      </c>
      <c r="AI309" s="9">
        <f t="shared" si="142"/>
        <v>0</v>
      </c>
      <c r="AJ309" s="9">
        <f t="shared" si="143"/>
        <v>0</v>
      </c>
      <c r="AK309" s="9">
        <f t="shared" si="153"/>
        <v>0</v>
      </c>
      <c r="AL309" s="9">
        <f t="shared" si="163"/>
        <v>0</v>
      </c>
    </row>
    <row r="310" spans="1:38">
      <c r="A310" s="8">
        <v>302</v>
      </c>
      <c r="B310" s="9">
        <f t="shared" si="164"/>
        <v>28312.372369116823</v>
      </c>
      <c r="C310" s="10">
        <f t="shared" si="144"/>
        <v>0.3</v>
      </c>
      <c r="D310" s="11">
        <f t="shared" si="166"/>
        <v>2.9285530376777613E-2</v>
      </c>
      <c r="E310" s="9">
        <f t="shared" si="154"/>
        <v>575.25342683112137</v>
      </c>
      <c r="F310" s="9">
        <f t="shared" si="155"/>
        <v>176.95232730698012</v>
      </c>
      <c r="G310" s="9">
        <f t="shared" si="156"/>
        <v>398.30109952414125</v>
      </c>
      <c r="H310" s="9">
        <f t="shared" si="145"/>
        <v>817.47838210519171</v>
      </c>
      <c r="I310" s="9">
        <f t="shared" si="135"/>
        <v>1215.7794816293331</v>
      </c>
      <c r="J310" s="9">
        <f t="shared" si="146"/>
        <v>1392.731808936313</v>
      </c>
      <c r="L310" s="9">
        <f t="shared" si="134"/>
        <v>0</v>
      </c>
      <c r="M310" s="9">
        <f t="shared" si="157"/>
        <v>0</v>
      </c>
      <c r="N310" s="9">
        <f t="shared" si="147"/>
        <v>0</v>
      </c>
      <c r="O310" s="9">
        <f t="shared" si="158"/>
        <v>0</v>
      </c>
      <c r="P310" s="9">
        <f t="shared" si="148"/>
        <v>0</v>
      </c>
      <c r="Q310" s="9">
        <f t="shared" si="149"/>
        <v>0</v>
      </c>
      <c r="S310" s="9">
        <f t="shared" si="159"/>
        <v>0</v>
      </c>
      <c r="T310" s="9">
        <f t="shared" si="160"/>
        <v>0</v>
      </c>
      <c r="U310" s="9">
        <f t="shared" si="136"/>
        <v>0</v>
      </c>
      <c r="V310" s="9">
        <f t="shared" si="137"/>
        <v>0</v>
      </c>
      <c r="W310" s="9">
        <f t="shared" si="150"/>
        <v>0</v>
      </c>
      <c r="X310" s="9">
        <f t="shared" si="138"/>
        <v>0</v>
      </c>
      <c r="Z310" s="9">
        <f t="shared" si="161"/>
        <v>0</v>
      </c>
      <c r="AA310" s="9">
        <f t="shared" si="165"/>
        <v>0</v>
      </c>
      <c r="AB310" s="9">
        <f t="shared" si="139"/>
        <v>0</v>
      </c>
      <c r="AC310" s="9">
        <f t="shared" si="140"/>
        <v>0</v>
      </c>
      <c r="AD310" s="9">
        <f t="shared" si="151"/>
        <v>0</v>
      </c>
      <c r="AE310" s="9">
        <f t="shared" si="141"/>
        <v>0</v>
      </c>
      <c r="AG310" s="9">
        <f t="shared" si="162"/>
        <v>0</v>
      </c>
      <c r="AH310" s="9">
        <f t="shared" si="152"/>
        <v>0</v>
      </c>
      <c r="AI310" s="9">
        <f t="shared" si="142"/>
        <v>0</v>
      </c>
      <c r="AJ310" s="9">
        <f t="shared" si="143"/>
        <v>0</v>
      </c>
      <c r="AK310" s="9">
        <f t="shared" si="153"/>
        <v>0</v>
      </c>
      <c r="AL310" s="9">
        <f t="shared" si="163"/>
        <v>0</v>
      </c>
    </row>
    <row r="311" spans="1:38">
      <c r="A311" s="8">
        <v>303</v>
      </c>
      <c r="B311" s="9">
        <f t="shared" si="164"/>
        <v>27096.592887487492</v>
      </c>
      <c r="C311" s="10">
        <f t="shared" si="144"/>
        <v>0.3</v>
      </c>
      <c r="D311" s="11">
        <f t="shared" si="166"/>
        <v>2.9285530376777613E-2</v>
      </c>
      <c r="E311" s="9">
        <f t="shared" si="154"/>
        <v>558.40682512531339</v>
      </c>
      <c r="F311" s="9">
        <f t="shared" si="155"/>
        <v>169.35370554679682</v>
      </c>
      <c r="G311" s="9">
        <f t="shared" si="156"/>
        <v>389.05311957851654</v>
      </c>
      <c r="H311" s="9">
        <f t="shared" si="145"/>
        <v>782.14446716209443</v>
      </c>
      <c r="I311" s="9">
        <f t="shared" si="135"/>
        <v>1171.1975867406109</v>
      </c>
      <c r="J311" s="9">
        <f t="shared" si="146"/>
        <v>1340.5512922874077</v>
      </c>
      <c r="L311" s="9">
        <f t="shared" ref="L311:L374" si="167">IF(L310-P310&gt;0,L310-P310,0)</f>
        <v>0</v>
      </c>
      <c r="M311" s="9">
        <f t="shared" si="157"/>
        <v>0</v>
      </c>
      <c r="N311" s="9">
        <f t="shared" si="147"/>
        <v>0</v>
      </c>
      <c r="O311" s="9">
        <f t="shared" si="158"/>
        <v>0</v>
      </c>
      <c r="P311" s="9">
        <f t="shared" si="148"/>
        <v>0</v>
      </c>
      <c r="Q311" s="9">
        <f t="shared" si="149"/>
        <v>0</v>
      </c>
      <c r="S311" s="9">
        <f t="shared" si="159"/>
        <v>0</v>
      </c>
      <c r="T311" s="9">
        <f t="shared" si="160"/>
        <v>0</v>
      </c>
      <c r="U311" s="9">
        <f t="shared" si="136"/>
        <v>0</v>
      </c>
      <c r="V311" s="9">
        <f t="shared" si="137"/>
        <v>0</v>
      </c>
      <c r="W311" s="9">
        <f t="shared" si="150"/>
        <v>0</v>
      </c>
      <c r="X311" s="9">
        <f t="shared" si="138"/>
        <v>0</v>
      </c>
      <c r="Z311" s="9">
        <f t="shared" si="161"/>
        <v>0</v>
      </c>
      <c r="AA311" s="9">
        <f t="shared" si="165"/>
        <v>0</v>
      </c>
      <c r="AB311" s="9">
        <f t="shared" si="139"/>
        <v>0</v>
      </c>
      <c r="AC311" s="9">
        <f t="shared" si="140"/>
        <v>0</v>
      </c>
      <c r="AD311" s="9">
        <f t="shared" si="151"/>
        <v>0</v>
      </c>
      <c r="AE311" s="9">
        <f t="shared" si="141"/>
        <v>0</v>
      </c>
      <c r="AG311" s="9">
        <f t="shared" si="162"/>
        <v>0</v>
      </c>
      <c r="AH311" s="9">
        <f t="shared" si="152"/>
        <v>0</v>
      </c>
      <c r="AI311" s="9">
        <f t="shared" si="142"/>
        <v>0</v>
      </c>
      <c r="AJ311" s="9">
        <f t="shared" si="143"/>
        <v>0</v>
      </c>
      <c r="AK311" s="9">
        <f t="shared" si="153"/>
        <v>0</v>
      </c>
      <c r="AL311" s="9">
        <f t="shared" si="163"/>
        <v>0</v>
      </c>
    </row>
    <row r="312" spans="1:38">
      <c r="A312" s="8">
        <v>304</v>
      </c>
      <c r="B312" s="9">
        <f t="shared" si="164"/>
        <v>25925.395300746881</v>
      </c>
      <c r="C312" s="10">
        <f t="shared" si="144"/>
        <v>0.3</v>
      </c>
      <c r="D312" s="11">
        <f t="shared" si="166"/>
        <v>2.9285530376777613E-2</v>
      </c>
      <c r="E312" s="9">
        <f t="shared" si="154"/>
        <v>542.05358508550614</v>
      </c>
      <c r="F312" s="9">
        <f t="shared" si="155"/>
        <v>162.03372062966798</v>
      </c>
      <c r="G312" s="9">
        <f t="shared" si="156"/>
        <v>380.01986445583816</v>
      </c>
      <c r="H312" s="9">
        <f t="shared" si="145"/>
        <v>748.10986832569006</v>
      </c>
      <c r="I312" s="9">
        <f t="shared" si="135"/>
        <v>1128.1297327815282</v>
      </c>
      <c r="J312" s="9">
        <f t="shared" si="146"/>
        <v>1290.1634534111963</v>
      </c>
      <c r="L312" s="9">
        <f t="shared" si="167"/>
        <v>0</v>
      </c>
      <c r="M312" s="9">
        <f t="shared" si="157"/>
        <v>0</v>
      </c>
      <c r="N312" s="9">
        <f t="shared" si="147"/>
        <v>0</v>
      </c>
      <c r="O312" s="9">
        <f t="shared" si="158"/>
        <v>0</v>
      </c>
      <c r="P312" s="9">
        <f t="shared" si="148"/>
        <v>0</v>
      </c>
      <c r="Q312" s="9">
        <f t="shared" si="149"/>
        <v>0</v>
      </c>
      <c r="S312" s="9">
        <f t="shared" si="159"/>
        <v>0</v>
      </c>
      <c r="T312" s="9">
        <f t="shared" si="160"/>
        <v>0</v>
      </c>
      <c r="U312" s="9">
        <f t="shared" si="136"/>
        <v>0</v>
      </c>
      <c r="V312" s="9">
        <f t="shared" si="137"/>
        <v>0</v>
      </c>
      <c r="W312" s="9">
        <f t="shared" si="150"/>
        <v>0</v>
      </c>
      <c r="X312" s="9">
        <f t="shared" si="138"/>
        <v>0</v>
      </c>
      <c r="Z312" s="9">
        <f t="shared" si="161"/>
        <v>0</v>
      </c>
      <c r="AA312" s="9">
        <f t="shared" si="165"/>
        <v>0</v>
      </c>
      <c r="AB312" s="9">
        <f t="shared" si="139"/>
        <v>0</v>
      </c>
      <c r="AC312" s="9">
        <f t="shared" si="140"/>
        <v>0</v>
      </c>
      <c r="AD312" s="9">
        <f t="shared" si="151"/>
        <v>0</v>
      </c>
      <c r="AE312" s="9">
        <f t="shared" si="141"/>
        <v>0</v>
      </c>
      <c r="AG312" s="9">
        <f t="shared" si="162"/>
        <v>0</v>
      </c>
      <c r="AH312" s="9">
        <f t="shared" si="152"/>
        <v>0</v>
      </c>
      <c r="AI312" s="9">
        <f t="shared" si="142"/>
        <v>0</v>
      </c>
      <c r="AJ312" s="9">
        <f t="shared" si="143"/>
        <v>0</v>
      </c>
      <c r="AK312" s="9">
        <f t="shared" si="153"/>
        <v>0</v>
      </c>
      <c r="AL312" s="9">
        <f t="shared" si="163"/>
        <v>0</v>
      </c>
    </row>
    <row r="313" spans="1:38">
      <c r="A313" s="8">
        <v>305</v>
      </c>
      <c r="B313" s="9">
        <f t="shared" si="164"/>
        <v>24797.265567965354</v>
      </c>
      <c r="C313" s="10">
        <f t="shared" si="144"/>
        <v>0.3</v>
      </c>
      <c r="D313" s="11">
        <f t="shared" si="166"/>
        <v>2.9285530376777613E-2</v>
      </c>
      <c r="E313" s="9">
        <f t="shared" si="154"/>
        <v>526.17925835364338</v>
      </c>
      <c r="F313" s="9">
        <f t="shared" si="155"/>
        <v>154.98290979978344</v>
      </c>
      <c r="G313" s="9">
        <f t="shared" si="156"/>
        <v>371.19634855385993</v>
      </c>
      <c r="H313" s="9">
        <f t="shared" si="145"/>
        <v>715.33039211034804</v>
      </c>
      <c r="I313" s="9">
        <f t="shared" si="135"/>
        <v>1086.5267406642079</v>
      </c>
      <c r="J313" s="9">
        <f t="shared" si="146"/>
        <v>1241.5096504639914</v>
      </c>
      <c r="L313" s="9">
        <f t="shared" si="167"/>
        <v>0</v>
      </c>
      <c r="M313" s="9">
        <f t="shared" si="157"/>
        <v>0</v>
      </c>
      <c r="N313" s="9">
        <f t="shared" si="147"/>
        <v>0</v>
      </c>
      <c r="O313" s="9">
        <f t="shared" si="158"/>
        <v>0</v>
      </c>
      <c r="P313" s="9">
        <f t="shared" si="148"/>
        <v>0</v>
      </c>
      <c r="Q313" s="9">
        <f t="shared" si="149"/>
        <v>0</v>
      </c>
      <c r="S313" s="9">
        <f t="shared" si="159"/>
        <v>0</v>
      </c>
      <c r="T313" s="9">
        <f t="shared" si="160"/>
        <v>0</v>
      </c>
      <c r="U313" s="9">
        <f t="shared" si="136"/>
        <v>0</v>
      </c>
      <c r="V313" s="9">
        <f t="shared" si="137"/>
        <v>0</v>
      </c>
      <c r="W313" s="9">
        <f t="shared" si="150"/>
        <v>0</v>
      </c>
      <c r="X313" s="9">
        <f t="shared" si="138"/>
        <v>0</v>
      </c>
      <c r="Z313" s="9">
        <f t="shared" si="161"/>
        <v>0</v>
      </c>
      <c r="AA313" s="9">
        <f t="shared" si="165"/>
        <v>0</v>
      </c>
      <c r="AB313" s="9">
        <f t="shared" si="139"/>
        <v>0</v>
      </c>
      <c r="AC313" s="9">
        <f t="shared" si="140"/>
        <v>0</v>
      </c>
      <c r="AD313" s="9">
        <f t="shared" si="151"/>
        <v>0</v>
      </c>
      <c r="AE313" s="9">
        <f t="shared" si="141"/>
        <v>0</v>
      </c>
      <c r="AG313" s="9">
        <f t="shared" si="162"/>
        <v>0</v>
      </c>
      <c r="AH313" s="9">
        <f t="shared" si="152"/>
        <v>0</v>
      </c>
      <c r="AI313" s="9">
        <f t="shared" si="142"/>
        <v>0</v>
      </c>
      <c r="AJ313" s="9">
        <f t="shared" si="143"/>
        <v>0</v>
      </c>
      <c r="AK313" s="9">
        <f t="shared" si="153"/>
        <v>0</v>
      </c>
      <c r="AL313" s="9">
        <f t="shared" si="163"/>
        <v>0</v>
      </c>
    </row>
    <row r="314" spans="1:38">
      <c r="A314" s="8">
        <v>306</v>
      </c>
      <c r="B314" s="9">
        <f t="shared" si="164"/>
        <v>23710.738827301146</v>
      </c>
      <c r="C314" s="10">
        <f t="shared" si="144"/>
        <v>0.3</v>
      </c>
      <c r="D314" s="11">
        <f t="shared" si="166"/>
        <v>2.9285530376777613E-2</v>
      </c>
      <c r="E314" s="9">
        <f t="shared" si="154"/>
        <v>510.7698196994973</v>
      </c>
      <c r="F314" s="9">
        <f t="shared" si="155"/>
        <v>148.19211767063214</v>
      </c>
      <c r="G314" s="9">
        <f t="shared" si="156"/>
        <v>362.57770202886513</v>
      </c>
      <c r="H314" s="9">
        <f t="shared" si="145"/>
        <v>683.76328187605952</v>
      </c>
      <c r="I314" s="9">
        <f t="shared" si="135"/>
        <v>1046.3409839049245</v>
      </c>
      <c r="J314" s="9">
        <f t="shared" si="146"/>
        <v>1194.5331015755569</v>
      </c>
      <c r="L314" s="9">
        <f t="shared" si="167"/>
        <v>0</v>
      </c>
      <c r="M314" s="9">
        <f t="shared" si="157"/>
        <v>0</v>
      </c>
      <c r="N314" s="9">
        <f t="shared" si="147"/>
        <v>0</v>
      </c>
      <c r="O314" s="9">
        <f t="shared" si="158"/>
        <v>0</v>
      </c>
      <c r="P314" s="9">
        <f t="shared" si="148"/>
        <v>0</v>
      </c>
      <c r="Q314" s="9">
        <f t="shared" si="149"/>
        <v>0</v>
      </c>
      <c r="S314" s="9">
        <f t="shared" si="159"/>
        <v>0</v>
      </c>
      <c r="T314" s="9">
        <f t="shared" si="160"/>
        <v>0</v>
      </c>
      <c r="U314" s="9">
        <f t="shared" si="136"/>
        <v>0</v>
      </c>
      <c r="V314" s="9">
        <f t="shared" si="137"/>
        <v>0</v>
      </c>
      <c r="W314" s="9">
        <f t="shared" si="150"/>
        <v>0</v>
      </c>
      <c r="X314" s="9">
        <f t="shared" si="138"/>
        <v>0</v>
      </c>
      <c r="Z314" s="9">
        <f t="shared" si="161"/>
        <v>0</v>
      </c>
      <c r="AA314" s="9">
        <f t="shared" si="165"/>
        <v>0</v>
      </c>
      <c r="AB314" s="9">
        <f t="shared" si="139"/>
        <v>0</v>
      </c>
      <c r="AC314" s="9">
        <f t="shared" si="140"/>
        <v>0</v>
      </c>
      <c r="AD314" s="9">
        <f t="shared" si="151"/>
        <v>0</v>
      </c>
      <c r="AE314" s="9">
        <f t="shared" si="141"/>
        <v>0</v>
      </c>
      <c r="AG314" s="9">
        <f t="shared" si="162"/>
        <v>0</v>
      </c>
      <c r="AH314" s="9">
        <f t="shared" si="152"/>
        <v>0</v>
      </c>
      <c r="AI314" s="9">
        <f t="shared" si="142"/>
        <v>0</v>
      </c>
      <c r="AJ314" s="9">
        <f t="shared" si="143"/>
        <v>0</v>
      </c>
      <c r="AK314" s="9">
        <f t="shared" si="153"/>
        <v>0</v>
      </c>
      <c r="AL314" s="9">
        <f t="shared" si="163"/>
        <v>0</v>
      </c>
    </row>
    <row r="315" spans="1:38">
      <c r="A315" s="8">
        <v>307</v>
      </c>
      <c r="B315" s="9">
        <f t="shared" si="164"/>
        <v>22664.397843396222</v>
      </c>
      <c r="C315" s="10">
        <f t="shared" si="144"/>
        <v>0.3</v>
      </c>
      <c r="D315" s="11">
        <f t="shared" si="166"/>
        <v>2.9285530376777613E-2</v>
      </c>
      <c r="E315" s="9">
        <f t="shared" si="154"/>
        <v>495.81165462914652</v>
      </c>
      <c r="F315" s="9">
        <f t="shared" si="155"/>
        <v>141.65248652122636</v>
      </c>
      <c r="G315" s="9">
        <f t="shared" si="156"/>
        <v>354.15916810792015</v>
      </c>
      <c r="H315" s="9">
        <f t="shared" si="145"/>
        <v>653.36717243831436</v>
      </c>
      <c r="I315" s="9">
        <f t="shared" si="135"/>
        <v>1007.5263405462345</v>
      </c>
      <c r="J315" s="9">
        <f t="shared" si="146"/>
        <v>1149.1788270674608</v>
      </c>
      <c r="L315" s="9">
        <f t="shared" si="167"/>
        <v>0</v>
      </c>
      <c r="M315" s="9">
        <f t="shared" si="157"/>
        <v>0</v>
      </c>
      <c r="N315" s="9">
        <f t="shared" si="147"/>
        <v>0</v>
      </c>
      <c r="O315" s="9">
        <f t="shared" si="158"/>
        <v>0</v>
      </c>
      <c r="P315" s="9">
        <f t="shared" si="148"/>
        <v>0</v>
      </c>
      <c r="Q315" s="9">
        <f t="shared" si="149"/>
        <v>0</v>
      </c>
      <c r="S315" s="9">
        <f t="shared" si="159"/>
        <v>0</v>
      </c>
      <c r="T315" s="9">
        <f t="shared" si="160"/>
        <v>0</v>
      </c>
      <c r="U315" s="9">
        <f t="shared" si="136"/>
        <v>0</v>
      </c>
      <c r="V315" s="9">
        <f t="shared" si="137"/>
        <v>0</v>
      </c>
      <c r="W315" s="9">
        <f t="shared" si="150"/>
        <v>0</v>
      </c>
      <c r="X315" s="9">
        <f t="shared" si="138"/>
        <v>0</v>
      </c>
      <c r="Z315" s="9">
        <f t="shared" si="161"/>
        <v>0</v>
      </c>
      <c r="AA315" s="9">
        <f t="shared" si="165"/>
        <v>0</v>
      </c>
      <c r="AB315" s="9">
        <f t="shared" si="139"/>
        <v>0</v>
      </c>
      <c r="AC315" s="9">
        <f t="shared" si="140"/>
        <v>0</v>
      </c>
      <c r="AD315" s="9">
        <f t="shared" si="151"/>
        <v>0</v>
      </c>
      <c r="AE315" s="9">
        <f t="shared" si="141"/>
        <v>0</v>
      </c>
      <c r="AG315" s="9">
        <f t="shared" si="162"/>
        <v>0</v>
      </c>
      <c r="AH315" s="9">
        <f t="shared" si="152"/>
        <v>0</v>
      </c>
      <c r="AI315" s="9">
        <f t="shared" si="142"/>
        <v>0</v>
      </c>
      <c r="AJ315" s="9">
        <f t="shared" si="143"/>
        <v>0</v>
      </c>
      <c r="AK315" s="9">
        <f t="shared" si="153"/>
        <v>0</v>
      </c>
      <c r="AL315" s="9">
        <f t="shared" si="163"/>
        <v>0</v>
      </c>
    </row>
    <row r="316" spans="1:38">
      <c r="A316" s="8">
        <v>308</v>
      </c>
      <c r="B316" s="9">
        <f t="shared" si="164"/>
        <v>21656.871502849986</v>
      </c>
      <c r="C316" s="10">
        <f t="shared" si="144"/>
        <v>0.3</v>
      </c>
      <c r="D316" s="11">
        <f t="shared" si="166"/>
        <v>2.9285530376777613E-2</v>
      </c>
      <c r="E316" s="9">
        <f t="shared" si="154"/>
        <v>481.29154735634444</v>
      </c>
      <c r="F316" s="9">
        <f t="shared" si="155"/>
        <v>135.35544689281241</v>
      </c>
      <c r="G316" s="9">
        <f t="shared" si="156"/>
        <v>345.93610046353206</v>
      </c>
      <c r="H316" s="9">
        <f t="shared" si="145"/>
        <v>624.10204608413392</v>
      </c>
      <c r="I316" s="9">
        <f t="shared" si="135"/>
        <v>970.03814654766597</v>
      </c>
      <c r="J316" s="9">
        <f t="shared" si="146"/>
        <v>1105.3935934404785</v>
      </c>
      <c r="L316" s="9">
        <f t="shared" si="167"/>
        <v>0</v>
      </c>
      <c r="M316" s="9">
        <f t="shared" si="157"/>
        <v>0</v>
      </c>
      <c r="N316" s="9">
        <f t="shared" si="147"/>
        <v>0</v>
      </c>
      <c r="O316" s="9">
        <f t="shared" si="158"/>
        <v>0</v>
      </c>
      <c r="P316" s="9">
        <f t="shared" si="148"/>
        <v>0</v>
      </c>
      <c r="Q316" s="9">
        <f t="shared" si="149"/>
        <v>0</v>
      </c>
      <c r="S316" s="9">
        <f t="shared" si="159"/>
        <v>0</v>
      </c>
      <c r="T316" s="9">
        <f t="shared" si="160"/>
        <v>0</v>
      </c>
      <c r="U316" s="9">
        <f t="shared" si="136"/>
        <v>0</v>
      </c>
      <c r="V316" s="9">
        <f t="shared" si="137"/>
        <v>0</v>
      </c>
      <c r="W316" s="9">
        <f t="shared" si="150"/>
        <v>0</v>
      </c>
      <c r="X316" s="9">
        <f t="shared" si="138"/>
        <v>0</v>
      </c>
      <c r="Z316" s="9">
        <f t="shared" si="161"/>
        <v>0</v>
      </c>
      <c r="AA316" s="9">
        <f t="shared" si="165"/>
        <v>0</v>
      </c>
      <c r="AB316" s="9">
        <f t="shared" si="139"/>
        <v>0</v>
      </c>
      <c r="AC316" s="9">
        <f t="shared" si="140"/>
        <v>0</v>
      </c>
      <c r="AD316" s="9">
        <f t="shared" si="151"/>
        <v>0</v>
      </c>
      <c r="AE316" s="9">
        <f t="shared" si="141"/>
        <v>0</v>
      </c>
      <c r="AG316" s="9">
        <f t="shared" si="162"/>
        <v>0</v>
      </c>
      <c r="AH316" s="9">
        <f t="shared" si="152"/>
        <v>0</v>
      </c>
      <c r="AI316" s="9">
        <f t="shared" si="142"/>
        <v>0</v>
      </c>
      <c r="AJ316" s="9">
        <f t="shared" si="143"/>
        <v>0</v>
      </c>
      <c r="AK316" s="9">
        <f t="shared" si="153"/>
        <v>0</v>
      </c>
      <c r="AL316" s="9">
        <f t="shared" si="163"/>
        <v>0</v>
      </c>
    </row>
    <row r="317" spans="1:38">
      <c r="A317" s="8">
        <v>309</v>
      </c>
      <c r="B317" s="9">
        <f t="shared" si="164"/>
        <v>20686.833356302319</v>
      </c>
      <c r="C317" s="10">
        <f t="shared" si="144"/>
        <v>0.3</v>
      </c>
      <c r="D317" s="11">
        <f t="shared" si="166"/>
        <v>2.9285530376777613E-2</v>
      </c>
      <c r="E317" s="9">
        <f t="shared" si="154"/>
        <v>467.19666912615389</v>
      </c>
      <c r="F317" s="9">
        <f t="shared" si="155"/>
        <v>129.29270847688949</v>
      </c>
      <c r="G317" s="9">
        <f t="shared" si="156"/>
        <v>337.90396064926438</v>
      </c>
      <c r="H317" s="9">
        <f t="shared" si="145"/>
        <v>595.92918995130037</v>
      </c>
      <c r="I317" s="9">
        <f t="shared" si="135"/>
        <v>933.83315060056475</v>
      </c>
      <c r="J317" s="9">
        <f t="shared" si="146"/>
        <v>1063.1258590774542</v>
      </c>
      <c r="L317" s="9">
        <f t="shared" si="167"/>
        <v>0</v>
      </c>
      <c r="M317" s="9">
        <f t="shared" si="157"/>
        <v>0</v>
      </c>
      <c r="N317" s="9">
        <f t="shared" si="147"/>
        <v>0</v>
      </c>
      <c r="O317" s="9">
        <f t="shared" si="158"/>
        <v>0</v>
      </c>
      <c r="P317" s="9">
        <f t="shared" si="148"/>
        <v>0</v>
      </c>
      <c r="Q317" s="9">
        <f t="shared" si="149"/>
        <v>0</v>
      </c>
      <c r="S317" s="9">
        <f t="shared" si="159"/>
        <v>0</v>
      </c>
      <c r="T317" s="9">
        <f t="shared" si="160"/>
        <v>0</v>
      </c>
      <c r="U317" s="9">
        <f t="shared" si="136"/>
        <v>0</v>
      </c>
      <c r="V317" s="9">
        <f t="shared" si="137"/>
        <v>0</v>
      </c>
      <c r="W317" s="9">
        <f t="shared" si="150"/>
        <v>0</v>
      </c>
      <c r="X317" s="9">
        <f t="shared" si="138"/>
        <v>0</v>
      </c>
      <c r="Z317" s="9">
        <f t="shared" si="161"/>
        <v>0</v>
      </c>
      <c r="AA317" s="9">
        <f t="shared" si="165"/>
        <v>0</v>
      </c>
      <c r="AB317" s="9">
        <f t="shared" si="139"/>
        <v>0</v>
      </c>
      <c r="AC317" s="9">
        <f t="shared" si="140"/>
        <v>0</v>
      </c>
      <c r="AD317" s="9">
        <f t="shared" si="151"/>
        <v>0</v>
      </c>
      <c r="AE317" s="9">
        <f t="shared" si="141"/>
        <v>0</v>
      </c>
      <c r="AG317" s="9">
        <f t="shared" si="162"/>
        <v>0</v>
      </c>
      <c r="AH317" s="9">
        <f t="shared" si="152"/>
        <v>0</v>
      </c>
      <c r="AI317" s="9">
        <f t="shared" si="142"/>
        <v>0</v>
      </c>
      <c r="AJ317" s="9">
        <f t="shared" si="143"/>
        <v>0</v>
      </c>
      <c r="AK317" s="9">
        <f t="shared" si="153"/>
        <v>0</v>
      </c>
      <c r="AL317" s="9">
        <f t="shared" si="163"/>
        <v>0</v>
      </c>
    </row>
    <row r="318" spans="1:38">
      <c r="A318" s="8">
        <v>310</v>
      </c>
      <c r="B318" s="9">
        <f t="shared" si="164"/>
        <v>19753.000205701755</v>
      </c>
      <c r="C318" s="10">
        <f t="shared" si="144"/>
        <v>0.3</v>
      </c>
      <c r="D318" s="11">
        <f t="shared" si="166"/>
        <v>2.9285530376777613E-2</v>
      </c>
      <c r="E318" s="9">
        <f t="shared" si="154"/>
        <v>453.51456688053054</v>
      </c>
      <c r="F318" s="9">
        <f t="shared" si="155"/>
        <v>123.45625128563596</v>
      </c>
      <c r="G318" s="9">
        <f t="shared" si="156"/>
        <v>330.05831559489457</v>
      </c>
      <c r="H318" s="9">
        <f t="shared" si="145"/>
        <v>568.81115472911085</v>
      </c>
      <c r="I318" s="9">
        <f t="shared" si="135"/>
        <v>898.86947032400542</v>
      </c>
      <c r="J318" s="9">
        <f t="shared" si="146"/>
        <v>1022.3257216096414</v>
      </c>
      <c r="L318" s="9">
        <f t="shared" si="167"/>
        <v>0</v>
      </c>
      <c r="M318" s="9">
        <f t="shared" si="157"/>
        <v>0</v>
      </c>
      <c r="N318" s="9">
        <f t="shared" si="147"/>
        <v>0</v>
      </c>
      <c r="O318" s="9">
        <f t="shared" si="158"/>
        <v>0</v>
      </c>
      <c r="P318" s="9">
        <f t="shared" si="148"/>
        <v>0</v>
      </c>
      <c r="Q318" s="9">
        <f t="shared" si="149"/>
        <v>0</v>
      </c>
      <c r="S318" s="9">
        <f t="shared" si="159"/>
        <v>0</v>
      </c>
      <c r="T318" s="9">
        <f t="shared" si="160"/>
        <v>0</v>
      </c>
      <c r="U318" s="9">
        <f t="shared" si="136"/>
        <v>0</v>
      </c>
      <c r="V318" s="9">
        <f t="shared" si="137"/>
        <v>0</v>
      </c>
      <c r="W318" s="9">
        <f t="shared" si="150"/>
        <v>0</v>
      </c>
      <c r="X318" s="9">
        <f t="shared" si="138"/>
        <v>0</v>
      </c>
      <c r="Z318" s="9">
        <f t="shared" si="161"/>
        <v>0</v>
      </c>
      <c r="AA318" s="9">
        <f t="shared" si="165"/>
        <v>0</v>
      </c>
      <c r="AB318" s="9">
        <f t="shared" si="139"/>
        <v>0</v>
      </c>
      <c r="AC318" s="9">
        <f t="shared" si="140"/>
        <v>0</v>
      </c>
      <c r="AD318" s="9">
        <f t="shared" si="151"/>
        <v>0</v>
      </c>
      <c r="AE318" s="9">
        <f t="shared" si="141"/>
        <v>0</v>
      </c>
      <c r="AG318" s="9">
        <f t="shared" si="162"/>
        <v>0</v>
      </c>
      <c r="AH318" s="9">
        <f t="shared" si="152"/>
        <v>0</v>
      </c>
      <c r="AI318" s="9">
        <f t="shared" si="142"/>
        <v>0</v>
      </c>
      <c r="AJ318" s="9">
        <f t="shared" si="143"/>
        <v>0</v>
      </c>
      <c r="AK318" s="9">
        <f t="shared" si="153"/>
        <v>0</v>
      </c>
      <c r="AL318" s="9">
        <f t="shared" si="163"/>
        <v>0</v>
      </c>
    </row>
    <row r="319" spans="1:38">
      <c r="A319" s="8">
        <v>311</v>
      </c>
      <c r="B319" s="9">
        <f t="shared" si="164"/>
        <v>18854.130735377748</v>
      </c>
      <c r="C319" s="10">
        <f t="shared" si="144"/>
        <v>0.3</v>
      </c>
      <c r="D319" s="11">
        <f t="shared" si="166"/>
        <v>2.9285530376777613E-2</v>
      </c>
      <c r="E319" s="9">
        <f t="shared" si="154"/>
        <v>440.23315225583985</v>
      </c>
      <c r="F319" s="9">
        <f t="shared" si="155"/>
        <v>117.83831709611091</v>
      </c>
      <c r="G319" s="9">
        <f t="shared" si="156"/>
        <v>322.39483515972893</v>
      </c>
      <c r="H319" s="9">
        <f t="shared" si="145"/>
        <v>542.71171464025508</v>
      </c>
      <c r="I319" s="9">
        <f t="shared" si="135"/>
        <v>865.10654979998401</v>
      </c>
      <c r="J319" s="9">
        <f t="shared" si="146"/>
        <v>982.94486689609494</v>
      </c>
      <c r="L319" s="9">
        <f t="shared" si="167"/>
        <v>0</v>
      </c>
      <c r="M319" s="9">
        <f t="shared" si="157"/>
        <v>0</v>
      </c>
      <c r="N319" s="9">
        <f t="shared" si="147"/>
        <v>0</v>
      </c>
      <c r="O319" s="9">
        <f t="shared" si="158"/>
        <v>0</v>
      </c>
      <c r="P319" s="9">
        <f t="shared" si="148"/>
        <v>0</v>
      </c>
      <c r="Q319" s="9">
        <f t="shared" si="149"/>
        <v>0</v>
      </c>
      <c r="S319" s="9">
        <f t="shared" si="159"/>
        <v>0</v>
      </c>
      <c r="T319" s="9">
        <f t="shared" si="160"/>
        <v>0</v>
      </c>
      <c r="U319" s="9">
        <f t="shared" si="136"/>
        <v>0</v>
      </c>
      <c r="V319" s="9">
        <f t="shared" si="137"/>
        <v>0</v>
      </c>
      <c r="W319" s="9">
        <f t="shared" si="150"/>
        <v>0</v>
      </c>
      <c r="X319" s="9">
        <f t="shared" si="138"/>
        <v>0</v>
      </c>
      <c r="Z319" s="9">
        <f t="shared" si="161"/>
        <v>0</v>
      </c>
      <c r="AA319" s="9">
        <f t="shared" si="165"/>
        <v>0</v>
      </c>
      <c r="AB319" s="9">
        <f t="shared" si="139"/>
        <v>0</v>
      </c>
      <c r="AC319" s="9">
        <f t="shared" si="140"/>
        <v>0</v>
      </c>
      <c r="AD319" s="9">
        <f t="shared" si="151"/>
        <v>0</v>
      </c>
      <c r="AE319" s="9">
        <f t="shared" si="141"/>
        <v>0</v>
      </c>
      <c r="AG319" s="9">
        <f t="shared" si="162"/>
        <v>0</v>
      </c>
      <c r="AH319" s="9">
        <f t="shared" si="152"/>
        <v>0</v>
      </c>
      <c r="AI319" s="9">
        <f t="shared" si="142"/>
        <v>0</v>
      </c>
      <c r="AJ319" s="9">
        <f t="shared" si="143"/>
        <v>0</v>
      </c>
      <c r="AK319" s="9">
        <f t="shared" si="153"/>
        <v>0</v>
      </c>
      <c r="AL319" s="9">
        <f t="shared" si="163"/>
        <v>0</v>
      </c>
    </row>
    <row r="320" spans="1:38">
      <c r="A320" s="8">
        <v>312</v>
      </c>
      <c r="B320" s="9">
        <f t="shared" si="164"/>
        <v>17989.024185577764</v>
      </c>
      <c r="C320" s="10">
        <f t="shared" si="144"/>
        <v>0.3</v>
      </c>
      <c r="D320" s="11">
        <f t="shared" si="166"/>
        <v>2.9285530376777613E-2</v>
      </c>
      <c r="E320" s="9">
        <f t="shared" si="154"/>
        <v>427.34069090258686</v>
      </c>
      <c r="F320" s="9">
        <f t="shared" si="155"/>
        <v>112.43140115986101</v>
      </c>
      <c r="G320" s="9">
        <f t="shared" si="156"/>
        <v>314.90928974272583</v>
      </c>
      <c r="H320" s="9">
        <f t="shared" si="145"/>
        <v>517.59582866463472</v>
      </c>
      <c r="I320" s="9">
        <f t="shared" si="135"/>
        <v>832.50511840736056</v>
      </c>
      <c r="J320" s="9">
        <f t="shared" si="146"/>
        <v>944.93651956722158</v>
      </c>
      <c r="L320" s="9">
        <f t="shared" si="167"/>
        <v>0</v>
      </c>
      <c r="M320" s="9">
        <f t="shared" si="157"/>
        <v>0</v>
      </c>
      <c r="N320" s="9">
        <f t="shared" si="147"/>
        <v>0</v>
      </c>
      <c r="O320" s="9">
        <f t="shared" si="158"/>
        <v>0</v>
      </c>
      <c r="P320" s="9">
        <f t="shared" si="148"/>
        <v>0</v>
      </c>
      <c r="Q320" s="9">
        <f t="shared" si="149"/>
        <v>0</v>
      </c>
      <c r="S320" s="9">
        <f t="shared" si="159"/>
        <v>0</v>
      </c>
      <c r="T320" s="9">
        <f t="shared" si="160"/>
        <v>0</v>
      </c>
      <c r="U320" s="9">
        <f t="shared" si="136"/>
        <v>0</v>
      </c>
      <c r="V320" s="9">
        <f t="shared" si="137"/>
        <v>0</v>
      </c>
      <c r="W320" s="9">
        <f t="shared" si="150"/>
        <v>0</v>
      </c>
      <c r="X320" s="9">
        <f t="shared" si="138"/>
        <v>0</v>
      </c>
      <c r="Z320" s="9">
        <f t="shared" si="161"/>
        <v>0</v>
      </c>
      <c r="AA320" s="9">
        <f t="shared" si="165"/>
        <v>0</v>
      </c>
      <c r="AB320" s="9">
        <f t="shared" si="139"/>
        <v>0</v>
      </c>
      <c r="AC320" s="9">
        <f t="shared" si="140"/>
        <v>0</v>
      </c>
      <c r="AD320" s="9">
        <f t="shared" si="151"/>
        <v>0</v>
      </c>
      <c r="AE320" s="9">
        <f t="shared" si="141"/>
        <v>0</v>
      </c>
      <c r="AG320" s="9">
        <f t="shared" si="162"/>
        <v>0</v>
      </c>
      <c r="AH320" s="9">
        <f t="shared" si="152"/>
        <v>0</v>
      </c>
      <c r="AI320" s="9">
        <f t="shared" si="142"/>
        <v>0</v>
      </c>
      <c r="AJ320" s="9">
        <f t="shared" si="143"/>
        <v>0</v>
      </c>
      <c r="AK320" s="9">
        <f t="shared" si="153"/>
        <v>0</v>
      </c>
      <c r="AL320" s="9">
        <f t="shared" si="163"/>
        <v>0</v>
      </c>
    </row>
    <row r="321" spans="1:38">
      <c r="A321" s="8">
        <v>313</v>
      </c>
      <c r="B321" s="9">
        <f t="shared" si="164"/>
        <v>17156.519067170404</v>
      </c>
      <c r="C321" s="10">
        <f t="shared" si="144"/>
        <v>0.3</v>
      </c>
      <c r="D321" s="11">
        <f t="shared" si="166"/>
        <v>2.9285530376777613E-2</v>
      </c>
      <c r="E321" s="9">
        <f t="shared" si="154"/>
        <v>414.82579211792614</v>
      </c>
      <c r="F321" s="9">
        <f t="shared" si="155"/>
        <v>107.22824416981501</v>
      </c>
      <c r="G321" s="9">
        <f t="shared" si="156"/>
        <v>307.59754794811113</v>
      </c>
      <c r="H321" s="9">
        <f t="shared" si="145"/>
        <v>493.42960296712653</v>
      </c>
      <c r="I321" s="9">
        <f t="shared" si="135"/>
        <v>801.0271509152376</v>
      </c>
      <c r="J321" s="9">
        <f t="shared" si="146"/>
        <v>908.25539508505267</v>
      </c>
      <c r="L321" s="9">
        <f t="shared" si="167"/>
        <v>0</v>
      </c>
      <c r="M321" s="9">
        <f t="shared" si="157"/>
        <v>0</v>
      </c>
      <c r="N321" s="9">
        <f t="shared" si="147"/>
        <v>0</v>
      </c>
      <c r="O321" s="9">
        <f t="shared" si="158"/>
        <v>0</v>
      </c>
      <c r="P321" s="9">
        <f t="shared" si="148"/>
        <v>0</v>
      </c>
      <c r="Q321" s="9">
        <f t="shared" si="149"/>
        <v>0</v>
      </c>
      <c r="S321" s="9">
        <f t="shared" si="159"/>
        <v>0</v>
      </c>
      <c r="T321" s="9">
        <f t="shared" si="160"/>
        <v>0</v>
      </c>
      <c r="U321" s="9">
        <f t="shared" si="136"/>
        <v>0</v>
      </c>
      <c r="V321" s="9">
        <f t="shared" si="137"/>
        <v>0</v>
      </c>
      <c r="W321" s="9">
        <f t="shared" si="150"/>
        <v>0</v>
      </c>
      <c r="X321" s="9">
        <f t="shared" si="138"/>
        <v>0</v>
      </c>
      <c r="Z321" s="9">
        <f t="shared" si="161"/>
        <v>0</v>
      </c>
      <c r="AA321" s="9">
        <f t="shared" si="165"/>
        <v>0</v>
      </c>
      <c r="AB321" s="9">
        <f t="shared" si="139"/>
        <v>0</v>
      </c>
      <c r="AC321" s="9">
        <f t="shared" si="140"/>
        <v>0</v>
      </c>
      <c r="AD321" s="9">
        <f t="shared" si="151"/>
        <v>0</v>
      </c>
      <c r="AE321" s="9">
        <f t="shared" si="141"/>
        <v>0</v>
      </c>
      <c r="AG321" s="9">
        <f t="shared" si="162"/>
        <v>0</v>
      </c>
      <c r="AH321" s="9">
        <f t="shared" si="152"/>
        <v>0</v>
      </c>
      <c r="AI321" s="9">
        <f t="shared" si="142"/>
        <v>0</v>
      </c>
      <c r="AJ321" s="9">
        <f t="shared" si="143"/>
        <v>0</v>
      </c>
      <c r="AK321" s="9">
        <f t="shared" si="153"/>
        <v>0</v>
      </c>
      <c r="AL321" s="9">
        <f t="shared" si="163"/>
        <v>0</v>
      </c>
    </row>
    <row r="322" spans="1:38">
      <c r="A322" s="8">
        <v>314</v>
      </c>
      <c r="B322" s="9">
        <f t="shared" si="164"/>
        <v>16355.491916255167</v>
      </c>
      <c r="C322" s="10">
        <f t="shared" si="144"/>
        <v>0.3</v>
      </c>
      <c r="D322" s="11">
        <f t="shared" si="166"/>
        <v>2.9285530376777613E-2</v>
      </c>
      <c r="E322" s="9">
        <f t="shared" si="154"/>
        <v>402.67739878178617</v>
      </c>
      <c r="F322" s="9">
        <f t="shared" si="155"/>
        <v>102.22182447659479</v>
      </c>
      <c r="G322" s="9">
        <f t="shared" si="156"/>
        <v>300.45557430519136</v>
      </c>
      <c r="H322" s="9">
        <f t="shared" si="145"/>
        <v>470.18025449244453</v>
      </c>
      <c r="I322" s="9">
        <f t="shared" si="135"/>
        <v>770.6358287976359</v>
      </c>
      <c r="J322" s="9">
        <f t="shared" si="146"/>
        <v>872.85765327423064</v>
      </c>
      <c r="L322" s="9">
        <f t="shared" si="167"/>
        <v>0</v>
      </c>
      <c r="M322" s="9">
        <f t="shared" si="157"/>
        <v>0</v>
      </c>
      <c r="N322" s="9">
        <f t="shared" si="147"/>
        <v>0</v>
      </c>
      <c r="O322" s="9">
        <f t="shared" si="158"/>
        <v>0</v>
      </c>
      <c r="P322" s="9">
        <f t="shared" si="148"/>
        <v>0</v>
      </c>
      <c r="Q322" s="9">
        <f t="shared" si="149"/>
        <v>0</v>
      </c>
      <c r="S322" s="9">
        <f t="shared" si="159"/>
        <v>0</v>
      </c>
      <c r="T322" s="9">
        <f t="shared" si="160"/>
        <v>0</v>
      </c>
      <c r="U322" s="9">
        <f t="shared" si="136"/>
        <v>0</v>
      </c>
      <c r="V322" s="9">
        <f t="shared" si="137"/>
        <v>0</v>
      </c>
      <c r="W322" s="9">
        <f t="shared" si="150"/>
        <v>0</v>
      </c>
      <c r="X322" s="9">
        <f t="shared" si="138"/>
        <v>0</v>
      </c>
      <c r="Z322" s="9">
        <f t="shared" si="161"/>
        <v>0</v>
      </c>
      <c r="AA322" s="9">
        <f t="shared" si="165"/>
        <v>0</v>
      </c>
      <c r="AB322" s="9">
        <f t="shared" si="139"/>
        <v>0</v>
      </c>
      <c r="AC322" s="9">
        <f t="shared" si="140"/>
        <v>0</v>
      </c>
      <c r="AD322" s="9">
        <f t="shared" si="151"/>
        <v>0</v>
      </c>
      <c r="AE322" s="9">
        <f t="shared" si="141"/>
        <v>0</v>
      </c>
      <c r="AG322" s="9">
        <f t="shared" si="162"/>
        <v>0</v>
      </c>
      <c r="AH322" s="9">
        <f t="shared" si="152"/>
        <v>0</v>
      </c>
      <c r="AI322" s="9">
        <f t="shared" si="142"/>
        <v>0</v>
      </c>
      <c r="AJ322" s="9">
        <f t="shared" si="143"/>
        <v>0</v>
      </c>
      <c r="AK322" s="9">
        <f t="shared" si="153"/>
        <v>0</v>
      </c>
      <c r="AL322" s="9">
        <f t="shared" si="163"/>
        <v>0</v>
      </c>
    </row>
    <row r="323" spans="1:38">
      <c r="A323" s="8">
        <v>315</v>
      </c>
      <c r="B323" s="9">
        <f t="shared" si="164"/>
        <v>15584.856087457531</v>
      </c>
      <c r="C323" s="10">
        <f t="shared" si="144"/>
        <v>0.3</v>
      </c>
      <c r="D323" s="11">
        <f t="shared" si="166"/>
        <v>2.9285530376777613E-2</v>
      </c>
      <c r="E323" s="9">
        <f t="shared" si="154"/>
        <v>390.88477758772007</v>
      </c>
      <c r="F323" s="9">
        <f t="shared" si="155"/>
        <v>97.405350546609554</v>
      </c>
      <c r="G323" s="9">
        <f t="shared" si="156"/>
        <v>293.47942704111051</v>
      </c>
      <c r="H323" s="9">
        <f t="shared" si="145"/>
        <v>447.81607569137327</v>
      </c>
      <c r="I323" s="9">
        <f t="shared" si="135"/>
        <v>741.29550273248378</v>
      </c>
      <c r="J323" s="9">
        <f t="shared" si="146"/>
        <v>838.70085327909328</v>
      </c>
      <c r="L323" s="9">
        <f t="shared" si="167"/>
        <v>0</v>
      </c>
      <c r="M323" s="9">
        <f t="shared" si="157"/>
        <v>0</v>
      </c>
      <c r="N323" s="9">
        <f t="shared" si="147"/>
        <v>0</v>
      </c>
      <c r="O323" s="9">
        <f t="shared" si="158"/>
        <v>0</v>
      </c>
      <c r="P323" s="9">
        <f t="shared" si="148"/>
        <v>0</v>
      </c>
      <c r="Q323" s="9">
        <f t="shared" si="149"/>
        <v>0</v>
      </c>
      <c r="S323" s="9">
        <f t="shared" si="159"/>
        <v>0</v>
      </c>
      <c r="T323" s="9">
        <f t="shared" si="160"/>
        <v>0</v>
      </c>
      <c r="U323" s="9">
        <f t="shared" si="136"/>
        <v>0</v>
      </c>
      <c r="V323" s="9">
        <f t="shared" si="137"/>
        <v>0</v>
      </c>
      <c r="W323" s="9">
        <f t="shared" si="150"/>
        <v>0</v>
      </c>
      <c r="X323" s="9">
        <f t="shared" si="138"/>
        <v>0</v>
      </c>
      <c r="Z323" s="9">
        <f t="shared" si="161"/>
        <v>0</v>
      </c>
      <c r="AA323" s="9">
        <f t="shared" si="165"/>
        <v>0</v>
      </c>
      <c r="AB323" s="9">
        <f t="shared" si="139"/>
        <v>0</v>
      </c>
      <c r="AC323" s="9">
        <f t="shared" si="140"/>
        <v>0</v>
      </c>
      <c r="AD323" s="9">
        <f t="shared" si="151"/>
        <v>0</v>
      </c>
      <c r="AE323" s="9">
        <f t="shared" si="141"/>
        <v>0</v>
      </c>
      <c r="AG323" s="9">
        <f t="shared" si="162"/>
        <v>0</v>
      </c>
      <c r="AH323" s="9">
        <f t="shared" si="152"/>
        <v>0</v>
      </c>
      <c r="AI323" s="9">
        <f t="shared" si="142"/>
        <v>0</v>
      </c>
      <c r="AJ323" s="9">
        <f t="shared" si="143"/>
        <v>0</v>
      </c>
      <c r="AK323" s="9">
        <f t="shared" si="153"/>
        <v>0</v>
      </c>
      <c r="AL323" s="9">
        <f t="shared" si="163"/>
        <v>0</v>
      </c>
    </row>
    <row r="324" spans="1:38">
      <c r="A324" s="8">
        <v>316</v>
      </c>
      <c r="B324" s="9">
        <f t="shared" si="164"/>
        <v>14843.560584725046</v>
      </c>
      <c r="C324" s="10">
        <f t="shared" si="144"/>
        <v>0.3</v>
      </c>
      <c r="D324" s="11">
        <f t="shared" si="166"/>
        <v>2.9285530376777613E-2</v>
      </c>
      <c r="E324" s="9">
        <f t="shared" si="154"/>
        <v>379.43750955985507</v>
      </c>
      <c r="F324" s="9">
        <f t="shared" si="155"/>
        <v>92.772253654531525</v>
      </c>
      <c r="G324" s="9">
        <f t="shared" si="156"/>
        <v>286.66525590532353</v>
      </c>
      <c r="H324" s="9">
        <f t="shared" si="145"/>
        <v>426.30640034372215</v>
      </c>
      <c r="I324" s="9">
        <f t="shared" si="135"/>
        <v>712.97165624904574</v>
      </c>
      <c r="J324" s="9">
        <f t="shared" si="146"/>
        <v>805.74390990357722</v>
      </c>
      <c r="L324" s="9">
        <f t="shared" si="167"/>
        <v>0</v>
      </c>
      <c r="M324" s="9">
        <f t="shared" si="157"/>
        <v>0</v>
      </c>
      <c r="N324" s="9">
        <f t="shared" si="147"/>
        <v>0</v>
      </c>
      <c r="O324" s="9">
        <f t="shared" si="158"/>
        <v>0</v>
      </c>
      <c r="P324" s="9">
        <f t="shared" si="148"/>
        <v>0</v>
      </c>
      <c r="Q324" s="9">
        <f t="shared" si="149"/>
        <v>0</v>
      </c>
      <c r="S324" s="9">
        <f t="shared" si="159"/>
        <v>0</v>
      </c>
      <c r="T324" s="9">
        <f t="shared" si="160"/>
        <v>0</v>
      </c>
      <c r="U324" s="9">
        <f t="shared" si="136"/>
        <v>0</v>
      </c>
      <c r="V324" s="9">
        <f t="shared" si="137"/>
        <v>0</v>
      </c>
      <c r="W324" s="9">
        <f t="shared" si="150"/>
        <v>0</v>
      </c>
      <c r="X324" s="9">
        <f t="shared" si="138"/>
        <v>0</v>
      </c>
      <c r="Z324" s="9">
        <f t="shared" si="161"/>
        <v>0</v>
      </c>
      <c r="AA324" s="9">
        <f t="shared" si="165"/>
        <v>0</v>
      </c>
      <c r="AB324" s="9">
        <f t="shared" si="139"/>
        <v>0</v>
      </c>
      <c r="AC324" s="9">
        <f t="shared" si="140"/>
        <v>0</v>
      </c>
      <c r="AD324" s="9">
        <f t="shared" si="151"/>
        <v>0</v>
      </c>
      <c r="AE324" s="9">
        <f t="shared" si="141"/>
        <v>0</v>
      </c>
      <c r="AG324" s="9">
        <f t="shared" si="162"/>
        <v>0</v>
      </c>
      <c r="AH324" s="9">
        <f t="shared" si="152"/>
        <v>0</v>
      </c>
      <c r="AI324" s="9">
        <f t="shared" si="142"/>
        <v>0</v>
      </c>
      <c r="AJ324" s="9">
        <f t="shared" si="143"/>
        <v>0</v>
      </c>
      <c r="AK324" s="9">
        <f t="shared" si="153"/>
        <v>0</v>
      </c>
      <c r="AL324" s="9">
        <f t="shared" si="163"/>
        <v>0</v>
      </c>
    </row>
    <row r="325" spans="1:38">
      <c r="A325" s="8">
        <v>317</v>
      </c>
      <c r="B325" s="9">
        <f t="shared" si="164"/>
        <v>14130.588928476001</v>
      </c>
      <c r="C325" s="10">
        <f t="shared" si="144"/>
        <v>0.3</v>
      </c>
      <c r="D325" s="11">
        <f t="shared" si="166"/>
        <v>2.9285530376777613E-2</v>
      </c>
      <c r="E325" s="9">
        <f t="shared" si="154"/>
        <v>368.32548084755132</v>
      </c>
      <c r="F325" s="9">
        <f t="shared" si="155"/>
        <v>88.316180802974998</v>
      </c>
      <c r="G325" s="9">
        <f t="shared" si="156"/>
        <v>280.00930004457632</v>
      </c>
      <c r="H325" s="9">
        <f t="shared" si="145"/>
        <v>405.62157044440568</v>
      </c>
      <c r="I325" s="9">
        <f t="shared" si="135"/>
        <v>685.63087048898205</v>
      </c>
      <c r="J325" s="9">
        <f t="shared" si="146"/>
        <v>773.947051291957</v>
      </c>
      <c r="L325" s="9">
        <f t="shared" si="167"/>
        <v>0</v>
      </c>
      <c r="M325" s="9">
        <f t="shared" si="157"/>
        <v>0</v>
      </c>
      <c r="N325" s="9">
        <f t="shared" si="147"/>
        <v>0</v>
      </c>
      <c r="O325" s="9">
        <f t="shared" si="158"/>
        <v>0</v>
      </c>
      <c r="P325" s="9">
        <f t="shared" si="148"/>
        <v>0</v>
      </c>
      <c r="Q325" s="9">
        <f t="shared" si="149"/>
        <v>0</v>
      </c>
      <c r="S325" s="9">
        <f t="shared" si="159"/>
        <v>0</v>
      </c>
      <c r="T325" s="9">
        <f t="shared" si="160"/>
        <v>0</v>
      </c>
      <c r="U325" s="9">
        <f t="shared" si="136"/>
        <v>0</v>
      </c>
      <c r="V325" s="9">
        <f t="shared" si="137"/>
        <v>0</v>
      </c>
      <c r="W325" s="9">
        <f t="shared" si="150"/>
        <v>0</v>
      </c>
      <c r="X325" s="9">
        <f t="shared" si="138"/>
        <v>0</v>
      </c>
      <c r="Z325" s="9">
        <f t="shared" si="161"/>
        <v>0</v>
      </c>
      <c r="AA325" s="9">
        <f t="shared" si="165"/>
        <v>0</v>
      </c>
      <c r="AB325" s="9">
        <f t="shared" si="139"/>
        <v>0</v>
      </c>
      <c r="AC325" s="9">
        <f t="shared" si="140"/>
        <v>0</v>
      </c>
      <c r="AD325" s="9">
        <f t="shared" si="151"/>
        <v>0</v>
      </c>
      <c r="AE325" s="9">
        <f t="shared" si="141"/>
        <v>0</v>
      </c>
      <c r="AG325" s="9">
        <f t="shared" si="162"/>
        <v>0</v>
      </c>
      <c r="AH325" s="9">
        <f t="shared" si="152"/>
        <v>0</v>
      </c>
      <c r="AI325" s="9">
        <f t="shared" si="142"/>
        <v>0</v>
      </c>
      <c r="AJ325" s="9">
        <f t="shared" si="143"/>
        <v>0</v>
      </c>
      <c r="AK325" s="9">
        <f t="shared" si="153"/>
        <v>0</v>
      </c>
      <c r="AL325" s="9">
        <f t="shared" si="163"/>
        <v>0</v>
      </c>
    </row>
    <row r="326" spans="1:38">
      <c r="A326" s="8">
        <v>318</v>
      </c>
      <c r="B326" s="9">
        <f t="shared" si="164"/>
        <v>13444.95805798702</v>
      </c>
      <c r="C326" s="10">
        <f t="shared" si="144"/>
        <v>0.3</v>
      </c>
      <c r="D326" s="11">
        <f t="shared" si="166"/>
        <v>2.9285530376777613E-2</v>
      </c>
      <c r="E326" s="9">
        <f t="shared" si="154"/>
        <v>357.53887378964907</v>
      </c>
      <c r="F326" s="9">
        <f t="shared" si="155"/>
        <v>84.030987862418868</v>
      </c>
      <c r="G326" s="9">
        <f t="shared" si="156"/>
        <v>273.50788592723018</v>
      </c>
      <c r="H326" s="9">
        <f t="shared" si="145"/>
        <v>385.73290412006969</v>
      </c>
      <c r="I326" s="9">
        <f t="shared" si="135"/>
        <v>659.24079004729992</v>
      </c>
      <c r="J326" s="9">
        <f t="shared" si="146"/>
        <v>743.27177790971882</v>
      </c>
      <c r="L326" s="9">
        <f t="shared" si="167"/>
        <v>0</v>
      </c>
      <c r="M326" s="9">
        <f t="shared" si="157"/>
        <v>0</v>
      </c>
      <c r="N326" s="9">
        <f t="shared" si="147"/>
        <v>0</v>
      </c>
      <c r="O326" s="9">
        <f t="shared" si="158"/>
        <v>0</v>
      </c>
      <c r="P326" s="9">
        <f t="shared" si="148"/>
        <v>0</v>
      </c>
      <c r="Q326" s="9">
        <f t="shared" si="149"/>
        <v>0</v>
      </c>
      <c r="S326" s="9">
        <f t="shared" si="159"/>
        <v>0</v>
      </c>
      <c r="T326" s="9">
        <f t="shared" si="160"/>
        <v>0</v>
      </c>
      <c r="U326" s="9">
        <f t="shared" si="136"/>
        <v>0</v>
      </c>
      <c r="V326" s="9">
        <f t="shared" si="137"/>
        <v>0</v>
      </c>
      <c r="W326" s="9">
        <f t="shared" si="150"/>
        <v>0</v>
      </c>
      <c r="X326" s="9">
        <f t="shared" si="138"/>
        <v>0</v>
      </c>
      <c r="Z326" s="9">
        <f t="shared" si="161"/>
        <v>0</v>
      </c>
      <c r="AA326" s="9">
        <f t="shared" si="165"/>
        <v>0</v>
      </c>
      <c r="AB326" s="9">
        <f t="shared" si="139"/>
        <v>0</v>
      </c>
      <c r="AC326" s="9">
        <f t="shared" si="140"/>
        <v>0</v>
      </c>
      <c r="AD326" s="9">
        <f t="shared" si="151"/>
        <v>0</v>
      </c>
      <c r="AE326" s="9">
        <f t="shared" si="141"/>
        <v>0</v>
      </c>
      <c r="AG326" s="9">
        <f t="shared" si="162"/>
        <v>0</v>
      </c>
      <c r="AH326" s="9">
        <f t="shared" si="152"/>
        <v>0</v>
      </c>
      <c r="AI326" s="9">
        <f t="shared" si="142"/>
        <v>0</v>
      </c>
      <c r="AJ326" s="9">
        <f t="shared" si="143"/>
        <v>0</v>
      </c>
      <c r="AK326" s="9">
        <f t="shared" si="153"/>
        <v>0</v>
      </c>
      <c r="AL326" s="9">
        <f t="shared" si="163"/>
        <v>0</v>
      </c>
    </row>
    <row r="327" spans="1:38">
      <c r="A327" s="8">
        <v>319</v>
      </c>
      <c r="B327" s="9">
        <f t="shared" si="164"/>
        <v>12785.717267939719</v>
      </c>
      <c r="C327" s="10">
        <f t="shared" si="144"/>
        <v>0.3</v>
      </c>
      <c r="D327" s="11">
        <f t="shared" si="166"/>
        <v>2.9285530376777613E-2</v>
      </c>
      <c r="E327" s="9">
        <f t="shared" si="154"/>
        <v>347.06815824040342</v>
      </c>
      <c r="F327" s="9">
        <f t="shared" si="155"/>
        <v>79.910732924623233</v>
      </c>
      <c r="G327" s="9">
        <f t="shared" si="156"/>
        <v>267.15742531578019</v>
      </c>
      <c r="H327" s="9">
        <f t="shared" si="145"/>
        <v>366.61266454467176</v>
      </c>
      <c r="I327" s="9">
        <f t="shared" si="135"/>
        <v>633.77008986045189</v>
      </c>
      <c r="J327" s="9">
        <f t="shared" si="146"/>
        <v>713.68082278507518</v>
      </c>
      <c r="L327" s="9">
        <f t="shared" si="167"/>
        <v>0</v>
      </c>
      <c r="M327" s="9">
        <f t="shared" si="157"/>
        <v>0</v>
      </c>
      <c r="N327" s="9">
        <f t="shared" si="147"/>
        <v>0</v>
      </c>
      <c r="O327" s="9">
        <f t="shared" si="158"/>
        <v>0</v>
      </c>
      <c r="P327" s="9">
        <f t="shared" si="148"/>
        <v>0</v>
      </c>
      <c r="Q327" s="9">
        <f t="shared" si="149"/>
        <v>0</v>
      </c>
      <c r="S327" s="9">
        <f t="shared" si="159"/>
        <v>0</v>
      </c>
      <c r="T327" s="9">
        <f t="shared" si="160"/>
        <v>0</v>
      </c>
      <c r="U327" s="9">
        <f t="shared" si="136"/>
        <v>0</v>
      </c>
      <c r="V327" s="9">
        <f t="shared" si="137"/>
        <v>0</v>
      </c>
      <c r="W327" s="9">
        <f t="shared" si="150"/>
        <v>0</v>
      </c>
      <c r="X327" s="9">
        <f t="shared" si="138"/>
        <v>0</v>
      </c>
      <c r="Z327" s="9">
        <f t="shared" si="161"/>
        <v>0</v>
      </c>
      <c r="AA327" s="9">
        <f t="shared" si="165"/>
        <v>0</v>
      </c>
      <c r="AB327" s="9">
        <f t="shared" si="139"/>
        <v>0</v>
      </c>
      <c r="AC327" s="9">
        <f t="shared" si="140"/>
        <v>0</v>
      </c>
      <c r="AD327" s="9">
        <f t="shared" si="151"/>
        <v>0</v>
      </c>
      <c r="AE327" s="9">
        <f t="shared" si="141"/>
        <v>0</v>
      </c>
      <c r="AG327" s="9">
        <f t="shared" si="162"/>
        <v>0</v>
      </c>
      <c r="AH327" s="9">
        <f t="shared" si="152"/>
        <v>0</v>
      </c>
      <c r="AI327" s="9">
        <f t="shared" si="142"/>
        <v>0</v>
      </c>
      <c r="AJ327" s="9">
        <f t="shared" si="143"/>
        <v>0</v>
      </c>
      <c r="AK327" s="9">
        <f t="shared" si="153"/>
        <v>0</v>
      </c>
      <c r="AL327" s="9">
        <f t="shared" si="163"/>
        <v>0</v>
      </c>
    </row>
    <row r="328" spans="1:38">
      <c r="A328" s="8">
        <v>320</v>
      </c>
      <c r="B328" s="9">
        <f t="shared" si="164"/>
        <v>12151.947178079266</v>
      </c>
      <c r="C328" s="10">
        <f t="shared" si="144"/>
        <v>0.3</v>
      </c>
      <c r="D328" s="11">
        <f t="shared" si="166"/>
        <v>2.9285530376777613E-2</v>
      </c>
      <c r="E328" s="9">
        <f t="shared" si="154"/>
        <v>336.90408314944193</v>
      </c>
      <c r="F328" s="9">
        <f t="shared" si="155"/>
        <v>75.949669862995407</v>
      </c>
      <c r="G328" s="9">
        <f t="shared" si="156"/>
        <v>260.95441328644654</v>
      </c>
      <c r="H328" s="9">
        <f t="shared" si="145"/>
        <v>348.23402982338297</v>
      </c>
      <c r="I328" s="9">
        <f t="shared" si="135"/>
        <v>609.18844310982945</v>
      </c>
      <c r="J328" s="9">
        <f t="shared" si="146"/>
        <v>685.13811297282496</v>
      </c>
      <c r="L328" s="9">
        <f t="shared" si="167"/>
        <v>0</v>
      </c>
      <c r="M328" s="9">
        <f t="shared" si="157"/>
        <v>0</v>
      </c>
      <c r="N328" s="9">
        <f t="shared" si="147"/>
        <v>0</v>
      </c>
      <c r="O328" s="9">
        <f t="shared" si="158"/>
        <v>0</v>
      </c>
      <c r="P328" s="9">
        <f t="shared" si="148"/>
        <v>0</v>
      </c>
      <c r="Q328" s="9">
        <f t="shared" si="149"/>
        <v>0</v>
      </c>
      <c r="S328" s="9">
        <f t="shared" si="159"/>
        <v>0</v>
      </c>
      <c r="T328" s="9">
        <f t="shared" si="160"/>
        <v>0</v>
      </c>
      <c r="U328" s="9">
        <f t="shared" si="136"/>
        <v>0</v>
      </c>
      <c r="V328" s="9">
        <f t="shared" si="137"/>
        <v>0</v>
      </c>
      <c r="W328" s="9">
        <f t="shared" si="150"/>
        <v>0</v>
      </c>
      <c r="X328" s="9">
        <f t="shared" si="138"/>
        <v>0</v>
      </c>
      <c r="Z328" s="9">
        <f t="shared" si="161"/>
        <v>0</v>
      </c>
      <c r="AA328" s="9">
        <f t="shared" si="165"/>
        <v>0</v>
      </c>
      <c r="AB328" s="9">
        <f t="shared" si="139"/>
        <v>0</v>
      </c>
      <c r="AC328" s="9">
        <f t="shared" si="140"/>
        <v>0</v>
      </c>
      <c r="AD328" s="9">
        <f t="shared" si="151"/>
        <v>0</v>
      </c>
      <c r="AE328" s="9">
        <f t="shared" si="141"/>
        <v>0</v>
      </c>
      <c r="AG328" s="9">
        <f t="shared" si="162"/>
        <v>0</v>
      </c>
      <c r="AH328" s="9">
        <f t="shared" si="152"/>
        <v>0</v>
      </c>
      <c r="AI328" s="9">
        <f t="shared" si="142"/>
        <v>0</v>
      </c>
      <c r="AJ328" s="9">
        <f t="shared" si="143"/>
        <v>0</v>
      </c>
      <c r="AK328" s="9">
        <f t="shared" si="153"/>
        <v>0</v>
      </c>
      <c r="AL328" s="9">
        <f t="shared" si="163"/>
        <v>0</v>
      </c>
    </row>
    <row r="329" spans="1:38">
      <c r="A329" s="8">
        <v>321</v>
      </c>
      <c r="B329" s="9">
        <f t="shared" si="164"/>
        <v>11542.758734969437</v>
      </c>
      <c r="C329" s="10">
        <f t="shared" si="144"/>
        <v>0.3</v>
      </c>
      <c r="D329" s="11">
        <f t="shared" si="166"/>
        <v>2.9285530376777613E-2</v>
      </c>
      <c r="E329" s="9">
        <f t="shared" si="154"/>
        <v>327.03766838830876</v>
      </c>
      <c r="F329" s="9">
        <f t="shared" si="155"/>
        <v>72.142242093558977</v>
      </c>
      <c r="G329" s="9">
        <f t="shared" si="156"/>
        <v>254.89542629474977</v>
      </c>
      <c r="H329" s="9">
        <f t="shared" si="145"/>
        <v>330.57106381510602</v>
      </c>
      <c r="I329" s="9">
        <f t="shared" ref="I329:I368" si="168">H329+G329</f>
        <v>585.46649010985584</v>
      </c>
      <c r="J329" s="9">
        <f t="shared" si="146"/>
        <v>657.60873220341477</v>
      </c>
      <c r="L329" s="9">
        <f t="shared" si="167"/>
        <v>0</v>
      </c>
      <c r="M329" s="9">
        <f t="shared" si="157"/>
        <v>0</v>
      </c>
      <c r="N329" s="9">
        <f t="shared" si="147"/>
        <v>0</v>
      </c>
      <c r="O329" s="9">
        <f t="shared" si="158"/>
        <v>0</v>
      </c>
      <c r="P329" s="9">
        <f t="shared" si="148"/>
        <v>0</v>
      </c>
      <c r="Q329" s="9">
        <f t="shared" si="149"/>
        <v>0</v>
      </c>
      <c r="S329" s="9">
        <f t="shared" si="159"/>
        <v>0</v>
      </c>
      <c r="T329" s="9">
        <f t="shared" si="160"/>
        <v>0</v>
      </c>
      <c r="U329" s="9">
        <f t="shared" ref="U329:U392" si="169">IF(L329&gt;Q329,0,IF(U328&gt;0,IF(S329&gt;0,$G329,0),O329+N329+M329-Q329))</f>
        <v>0</v>
      </c>
      <c r="V329" s="9">
        <f t="shared" ref="V329:V392" si="170">IF(L329&gt;Q329,0,IF(S329&gt;0,$H329,0))</f>
        <v>0</v>
      </c>
      <c r="W329" s="9">
        <f t="shared" si="150"/>
        <v>0</v>
      </c>
      <c r="X329" s="9">
        <f t="shared" ref="X329:X392" si="171">IF(T329+U329+V329&lt;S329,T329+U329+V329,S329)</f>
        <v>0</v>
      </c>
      <c r="Z329" s="9">
        <f t="shared" si="161"/>
        <v>0</v>
      </c>
      <c r="AA329" s="9">
        <f t="shared" si="165"/>
        <v>0</v>
      </c>
      <c r="AB329" s="9">
        <f t="shared" ref="AB329:AB392" si="172">IF(S329&gt;X329,0,IF(AB328&gt;0,IF(Z329&gt;0,$G329,0),V329+U329+T329-X329))</f>
        <v>0</v>
      </c>
      <c r="AC329" s="9">
        <f t="shared" ref="AC329:AC392" si="173">IF(S329&gt;X329,0,IF(Z329&gt;0,$H329,0))</f>
        <v>0</v>
      </c>
      <c r="AD329" s="9">
        <f t="shared" si="151"/>
        <v>0</v>
      </c>
      <c r="AE329" s="9">
        <f t="shared" ref="AE329:AE392" si="174">IF(AA329+AB329+AC329&lt;Z329,AA329+AB329+AC329,Z329)</f>
        <v>0</v>
      </c>
      <c r="AG329" s="9">
        <f t="shared" si="162"/>
        <v>0</v>
      </c>
      <c r="AH329" s="9">
        <f t="shared" si="152"/>
        <v>0</v>
      </c>
      <c r="AI329" s="9">
        <f t="shared" ref="AI329:AI392" si="175">IF(Z329&gt;AE329,0,IF(AI328&gt;0,IF(AG329&gt;0,$G329,0),AC329+AB329+AA329-AE329))</f>
        <v>0</v>
      </c>
      <c r="AJ329" s="9">
        <f t="shared" ref="AJ329:AJ392" si="176">IF(Z329&gt;AE329,0,IF(AG329&gt;0,$H329,0))</f>
        <v>0</v>
      </c>
      <c r="AK329" s="9">
        <f t="shared" si="153"/>
        <v>0</v>
      </c>
      <c r="AL329" s="9">
        <f t="shared" si="163"/>
        <v>0</v>
      </c>
    </row>
    <row r="330" spans="1:38">
      <c r="A330" s="8">
        <v>322</v>
      </c>
      <c r="B330" s="9">
        <f t="shared" si="164"/>
        <v>10957.292244859582</v>
      </c>
      <c r="C330" s="10">
        <f t="shared" ref="C330:C368" si="177">IF(A330&lt;$D$2,($B$2/100)*($C$2*(A330/$D$2)),($B$2/100)*$C$2)</f>
        <v>0.3</v>
      </c>
      <c r="D330" s="11">
        <f t="shared" si="166"/>
        <v>2.9285530376777613E-2</v>
      </c>
      <c r="E330" s="9">
        <f t="shared" si="154"/>
        <v>317.46019681637227</v>
      </c>
      <c r="F330" s="9">
        <f t="shared" si="155"/>
        <v>68.483076530372387</v>
      </c>
      <c r="G330" s="9">
        <f t="shared" si="156"/>
        <v>248.97712028599989</v>
      </c>
      <c r="H330" s="9">
        <f t="shared" ref="H330:H367" si="178">IF(B330-G330&gt;0,D330*(B330-G330),0)</f>
        <v>313.59868786480678</v>
      </c>
      <c r="I330" s="9">
        <f t="shared" si="168"/>
        <v>562.57580815080667</v>
      </c>
      <c r="J330" s="9">
        <f t="shared" ref="J330:J368" si="179">F330+G330+H330</f>
        <v>631.05888468117905</v>
      </c>
      <c r="L330" s="9">
        <f t="shared" si="167"/>
        <v>0</v>
      </c>
      <c r="M330" s="9">
        <f t="shared" si="157"/>
        <v>0</v>
      </c>
      <c r="N330" s="9">
        <f t="shared" ref="N330:N368" si="180">IF(L330&gt;0,G330,0)</f>
        <v>0</v>
      </c>
      <c r="O330" s="9">
        <f t="shared" si="158"/>
        <v>0</v>
      </c>
      <c r="P330" s="9">
        <f t="shared" ref="P330:P393" si="181">N330+O330</f>
        <v>0</v>
      </c>
      <c r="Q330" s="9">
        <f t="shared" ref="Q330:Q393" si="182">IF(M330+N330+O330&lt;L330,M330+N330+O330,L330)</f>
        <v>0</v>
      </c>
      <c r="S330" s="9">
        <f t="shared" si="159"/>
        <v>0</v>
      </c>
      <c r="T330" s="9">
        <f t="shared" si="160"/>
        <v>0</v>
      </c>
      <c r="U330" s="9">
        <f t="shared" si="169"/>
        <v>0</v>
      </c>
      <c r="V330" s="9">
        <f t="shared" si="170"/>
        <v>0</v>
      </c>
      <c r="W330" s="9">
        <f t="shared" ref="W330:W393" si="183">U330+V330</f>
        <v>0</v>
      </c>
      <c r="X330" s="9">
        <f t="shared" si="171"/>
        <v>0</v>
      </c>
      <c r="Z330" s="9">
        <f t="shared" si="161"/>
        <v>0</v>
      </c>
      <c r="AA330" s="9">
        <f t="shared" si="165"/>
        <v>0</v>
      </c>
      <c r="AB330" s="9">
        <f t="shared" si="172"/>
        <v>0</v>
      </c>
      <c r="AC330" s="9">
        <f t="shared" si="173"/>
        <v>0</v>
      </c>
      <c r="AD330" s="9">
        <f t="shared" ref="AD330:AD393" si="184">AB330+AC330</f>
        <v>0</v>
      </c>
      <c r="AE330" s="9">
        <f t="shared" si="174"/>
        <v>0</v>
      </c>
      <c r="AG330" s="9">
        <f t="shared" si="162"/>
        <v>0</v>
      </c>
      <c r="AH330" s="9">
        <f t="shared" si="152"/>
        <v>0</v>
      </c>
      <c r="AI330" s="9">
        <f t="shared" si="175"/>
        <v>0</v>
      </c>
      <c r="AJ330" s="9">
        <f t="shared" si="176"/>
        <v>0</v>
      </c>
      <c r="AK330" s="9">
        <f t="shared" ref="AK330:AK393" si="185">AI330+AJ330</f>
        <v>0</v>
      </c>
      <c r="AL330" s="9">
        <f t="shared" si="163"/>
        <v>0</v>
      </c>
    </row>
    <row r="331" spans="1:38">
      <c r="A331" s="8">
        <v>323</v>
      </c>
      <c r="B331" s="9">
        <f t="shared" si="164"/>
        <v>10394.716436708775</v>
      </c>
      <c r="C331" s="10">
        <f t="shared" si="177"/>
        <v>0.3</v>
      </c>
      <c r="D331" s="11">
        <f t="shared" si="166"/>
        <v>2.9285530376777613E-2</v>
      </c>
      <c r="E331" s="9">
        <f t="shared" ref="E331:E368" si="186">IF(H330&gt;0,ABS(PMT($B$3/12,$A$368-A330,B331,0,0)),ABS(PMT($B$3/12,$A$368,$B$9,0,0)))</f>
        <v>308.16320657908858</v>
      </c>
      <c r="F331" s="9">
        <f t="shared" ref="F331:F368" si="187">B331*($B$3/12)</f>
        <v>64.966977729429843</v>
      </c>
      <c r="G331" s="9">
        <f t="shared" ref="G331:G368" si="188">E331-F331</f>
        <v>243.19622884965872</v>
      </c>
      <c r="H331" s="9">
        <f t="shared" si="178"/>
        <v>297.29265341772998</v>
      </c>
      <c r="I331" s="9">
        <f t="shared" si="168"/>
        <v>540.4888822673887</v>
      </c>
      <c r="J331" s="9">
        <f t="shared" si="179"/>
        <v>605.45585999681862</v>
      </c>
      <c r="L331" s="9">
        <f t="shared" si="167"/>
        <v>0</v>
      </c>
      <c r="M331" s="9">
        <f t="shared" ref="M331:M394" si="189">L331*($N$2/12)</f>
        <v>0</v>
      </c>
      <c r="N331" s="9">
        <f t="shared" si="180"/>
        <v>0</v>
      </c>
      <c r="O331" s="9">
        <f t="shared" ref="O331:O368" si="190">IF(L331&gt;0,H331,0)</f>
        <v>0</v>
      </c>
      <c r="P331" s="9">
        <f t="shared" si="181"/>
        <v>0</v>
      </c>
      <c r="Q331" s="9">
        <f t="shared" si="182"/>
        <v>0</v>
      </c>
      <c r="S331" s="9">
        <f t="shared" ref="S331:S394" si="191">IF(S330-W330&gt;0,S330-W330,0)</f>
        <v>0</v>
      </c>
      <c r="T331" s="9">
        <f t="shared" ref="T331:T394" si="192">S331*($N$3/12)</f>
        <v>0</v>
      </c>
      <c r="U331" s="9">
        <f t="shared" si="169"/>
        <v>0</v>
      </c>
      <c r="V331" s="9">
        <f t="shared" si="170"/>
        <v>0</v>
      </c>
      <c r="W331" s="9">
        <f t="shared" si="183"/>
        <v>0</v>
      </c>
      <c r="X331" s="9">
        <f t="shared" si="171"/>
        <v>0</v>
      </c>
      <c r="Z331" s="9">
        <f t="shared" ref="Z331:Z394" si="193">IF(Z330-AD330&gt;0,Z330-AD330,0)</f>
        <v>0</v>
      </c>
      <c r="AA331" s="9">
        <f t="shared" si="165"/>
        <v>0</v>
      </c>
      <c r="AB331" s="9">
        <f t="shared" si="172"/>
        <v>0</v>
      </c>
      <c r="AC331" s="9">
        <f t="shared" si="173"/>
        <v>0</v>
      </c>
      <c r="AD331" s="9">
        <f t="shared" si="184"/>
        <v>0</v>
      </c>
      <c r="AE331" s="9">
        <f t="shared" si="174"/>
        <v>0</v>
      </c>
      <c r="AG331" s="9">
        <f t="shared" ref="AG331:AG394" si="194">IF(AG330-AK330&gt;0,AG330-AK330,0)</f>
        <v>0</v>
      </c>
      <c r="AH331" s="9">
        <f t="shared" ref="AH331:AH394" si="195">AG331*($N$5/12)</f>
        <v>0</v>
      </c>
      <c r="AI331" s="9">
        <f t="shared" si="175"/>
        <v>0</v>
      </c>
      <c r="AJ331" s="9">
        <f t="shared" si="176"/>
        <v>0</v>
      </c>
      <c r="AK331" s="9">
        <f t="shared" si="185"/>
        <v>0</v>
      </c>
      <c r="AL331" s="9">
        <f t="shared" ref="AL331:AL368" si="196">IF(AH331+AI331+AJ331&lt;AG331,AH331+AI331+AJ331,AG331)</f>
        <v>0</v>
      </c>
    </row>
    <row r="332" spans="1:38">
      <c r="A332" s="8">
        <v>324</v>
      </c>
      <c r="B332" s="9">
        <f t="shared" ref="B332:B368" si="197">IF(B331-I331&gt;0,B331-I331,0)</f>
        <v>9854.227554441386</v>
      </c>
      <c r="C332" s="10">
        <f t="shared" si="177"/>
        <v>0.3</v>
      </c>
      <c r="D332" s="11">
        <f t="shared" si="166"/>
        <v>2.9285530376777613E-2</v>
      </c>
      <c r="E332" s="9">
        <f t="shared" si="186"/>
        <v>299.13848363181171</v>
      </c>
      <c r="F332" s="9">
        <f t="shared" si="187"/>
        <v>61.588922215258656</v>
      </c>
      <c r="G332" s="9">
        <f t="shared" si="188"/>
        <v>237.54956141655305</v>
      </c>
      <c r="H332" s="9">
        <f t="shared" si="178"/>
        <v>281.6295154884175</v>
      </c>
      <c r="I332" s="9">
        <f t="shared" si="168"/>
        <v>519.17907690497054</v>
      </c>
      <c r="J332" s="9">
        <f t="shared" si="179"/>
        <v>580.76799912022921</v>
      </c>
      <c r="L332" s="9">
        <f t="shared" si="167"/>
        <v>0</v>
      </c>
      <c r="M332" s="9">
        <f t="shared" si="189"/>
        <v>0</v>
      </c>
      <c r="N332" s="9">
        <f t="shared" si="180"/>
        <v>0</v>
      </c>
      <c r="O332" s="9">
        <f t="shared" si="190"/>
        <v>0</v>
      </c>
      <c r="P332" s="9">
        <f t="shared" si="181"/>
        <v>0</v>
      </c>
      <c r="Q332" s="9">
        <f t="shared" si="182"/>
        <v>0</v>
      </c>
      <c r="S332" s="9">
        <f t="shared" si="191"/>
        <v>0</v>
      </c>
      <c r="T332" s="9">
        <f t="shared" si="192"/>
        <v>0</v>
      </c>
      <c r="U332" s="9">
        <f t="shared" si="169"/>
        <v>0</v>
      </c>
      <c r="V332" s="9">
        <f t="shared" si="170"/>
        <v>0</v>
      </c>
      <c r="W332" s="9">
        <f t="shared" si="183"/>
        <v>0</v>
      </c>
      <c r="X332" s="9">
        <f t="shared" si="171"/>
        <v>0</v>
      </c>
      <c r="Z332" s="9">
        <f t="shared" si="193"/>
        <v>0</v>
      </c>
      <c r="AA332" s="9">
        <f t="shared" si="165"/>
        <v>0</v>
      </c>
      <c r="AB332" s="9">
        <f t="shared" si="172"/>
        <v>0</v>
      </c>
      <c r="AC332" s="9">
        <f t="shared" si="173"/>
        <v>0</v>
      </c>
      <c r="AD332" s="9">
        <f t="shared" si="184"/>
        <v>0</v>
      </c>
      <c r="AE332" s="9">
        <f t="shared" si="174"/>
        <v>0</v>
      </c>
      <c r="AG332" s="9">
        <f t="shared" si="194"/>
        <v>0</v>
      </c>
      <c r="AH332" s="9">
        <f t="shared" si="195"/>
        <v>0</v>
      </c>
      <c r="AI332" s="9">
        <f t="shared" si="175"/>
        <v>0</v>
      </c>
      <c r="AJ332" s="9">
        <f t="shared" si="176"/>
        <v>0</v>
      </c>
      <c r="AK332" s="9">
        <f t="shared" si="185"/>
        <v>0</v>
      </c>
      <c r="AL332" s="9">
        <f t="shared" si="196"/>
        <v>0</v>
      </c>
    </row>
    <row r="333" spans="1:38">
      <c r="A333" s="8">
        <v>325</v>
      </c>
      <c r="B333" s="9">
        <f t="shared" si="197"/>
        <v>9335.0484775364148</v>
      </c>
      <c r="C333" s="10">
        <f t="shared" si="177"/>
        <v>0.3</v>
      </c>
      <c r="D333" s="11">
        <f t="shared" si="166"/>
        <v>2.9285530376777613E-2</v>
      </c>
      <c r="E333" s="9">
        <f t="shared" si="186"/>
        <v>290.37805448254915</v>
      </c>
      <c r="F333" s="9">
        <f t="shared" si="187"/>
        <v>58.344052984602591</v>
      </c>
      <c r="G333" s="9">
        <f t="shared" si="188"/>
        <v>232.03400149794655</v>
      </c>
      <c r="H333" s="9">
        <f t="shared" si="178"/>
        <v>266.58660695827092</v>
      </c>
      <c r="I333" s="9">
        <f t="shared" si="168"/>
        <v>498.6206084562175</v>
      </c>
      <c r="J333" s="9">
        <f t="shared" si="179"/>
        <v>556.96466144082001</v>
      </c>
      <c r="L333" s="9">
        <f t="shared" si="167"/>
        <v>0</v>
      </c>
      <c r="M333" s="9">
        <f t="shared" si="189"/>
        <v>0</v>
      </c>
      <c r="N333" s="9">
        <f t="shared" si="180"/>
        <v>0</v>
      </c>
      <c r="O333" s="9">
        <f t="shared" si="190"/>
        <v>0</v>
      </c>
      <c r="P333" s="9">
        <f t="shared" si="181"/>
        <v>0</v>
      </c>
      <c r="Q333" s="9">
        <f t="shared" si="182"/>
        <v>0</v>
      </c>
      <c r="S333" s="9">
        <f t="shared" si="191"/>
        <v>0</v>
      </c>
      <c r="T333" s="9">
        <f t="shared" si="192"/>
        <v>0</v>
      </c>
      <c r="U333" s="9">
        <f t="shared" si="169"/>
        <v>0</v>
      </c>
      <c r="V333" s="9">
        <f t="shared" si="170"/>
        <v>0</v>
      </c>
      <c r="W333" s="9">
        <f t="shared" si="183"/>
        <v>0</v>
      </c>
      <c r="X333" s="9">
        <f t="shared" si="171"/>
        <v>0</v>
      </c>
      <c r="Z333" s="9">
        <f t="shared" si="193"/>
        <v>0</v>
      </c>
      <c r="AA333" s="9">
        <f t="shared" si="165"/>
        <v>0</v>
      </c>
      <c r="AB333" s="9">
        <f t="shared" si="172"/>
        <v>0</v>
      </c>
      <c r="AC333" s="9">
        <f t="shared" si="173"/>
        <v>0</v>
      </c>
      <c r="AD333" s="9">
        <f t="shared" si="184"/>
        <v>0</v>
      </c>
      <c r="AE333" s="9">
        <f t="shared" si="174"/>
        <v>0</v>
      </c>
      <c r="AG333" s="9">
        <f t="shared" si="194"/>
        <v>0</v>
      </c>
      <c r="AH333" s="9">
        <f t="shared" si="195"/>
        <v>0</v>
      </c>
      <c r="AI333" s="9">
        <f t="shared" si="175"/>
        <v>0</v>
      </c>
      <c r="AJ333" s="9">
        <f t="shared" si="176"/>
        <v>0</v>
      </c>
      <c r="AK333" s="9">
        <f t="shared" si="185"/>
        <v>0</v>
      </c>
      <c r="AL333" s="9">
        <f t="shared" si="196"/>
        <v>0</v>
      </c>
    </row>
    <row r="334" spans="1:38">
      <c r="A334" s="8">
        <v>326</v>
      </c>
      <c r="B334" s="9">
        <f t="shared" si="197"/>
        <v>8836.4278690801966</v>
      </c>
      <c r="C334" s="10">
        <f t="shared" si="177"/>
        <v>0.3</v>
      </c>
      <c r="D334" s="11">
        <f t="shared" si="166"/>
        <v>2.9285530376777613E-2</v>
      </c>
      <c r="E334" s="9">
        <f t="shared" si="186"/>
        <v>281.8741791472508</v>
      </c>
      <c r="F334" s="9">
        <f t="shared" si="187"/>
        <v>55.227674181751226</v>
      </c>
      <c r="G334" s="9">
        <f t="shared" si="188"/>
        <v>226.64650496549956</v>
      </c>
      <c r="H334" s="9">
        <f t="shared" si="178"/>
        <v>252.14201367619475</v>
      </c>
      <c r="I334" s="9">
        <f t="shared" si="168"/>
        <v>478.78851864169428</v>
      </c>
      <c r="J334" s="9">
        <f t="shared" si="179"/>
        <v>534.01619282344552</v>
      </c>
      <c r="L334" s="9">
        <f t="shared" si="167"/>
        <v>0</v>
      </c>
      <c r="M334" s="9">
        <f t="shared" si="189"/>
        <v>0</v>
      </c>
      <c r="N334" s="9">
        <f t="shared" si="180"/>
        <v>0</v>
      </c>
      <c r="O334" s="9">
        <f t="shared" si="190"/>
        <v>0</v>
      </c>
      <c r="P334" s="9">
        <f t="shared" si="181"/>
        <v>0</v>
      </c>
      <c r="Q334" s="9">
        <f t="shared" si="182"/>
        <v>0</v>
      </c>
      <c r="S334" s="9">
        <f t="shared" si="191"/>
        <v>0</v>
      </c>
      <c r="T334" s="9">
        <f t="shared" si="192"/>
        <v>0</v>
      </c>
      <c r="U334" s="9">
        <f t="shared" si="169"/>
        <v>0</v>
      </c>
      <c r="V334" s="9">
        <f t="shared" si="170"/>
        <v>0</v>
      </c>
      <c r="W334" s="9">
        <f t="shared" si="183"/>
        <v>0</v>
      </c>
      <c r="X334" s="9">
        <f t="shared" si="171"/>
        <v>0</v>
      </c>
      <c r="Z334" s="9">
        <f t="shared" si="193"/>
        <v>0</v>
      </c>
      <c r="AA334" s="9">
        <f t="shared" si="165"/>
        <v>0</v>
      </c>
      <c r="AB334" s="9">
        <f t="shared" si="172"/>
        <v>0</v>
      </c>
      <c r="AC334" s="9">
        <f t="shared" si="173"/>
        <v>0</v>
      </c>
      <c r="AD334" s="9">
        <f t="shared" si="184"/>
        <v>0</v>
      </c>
      <c r="AE334" s="9">
        <f t="shared" si="174"/>
        <v>0</v>
      </c>
      <c r="AG334" s="9">
        <f t="shared" si="194"/>
        <v>0</v>
      </c>
      <c r="AH334" s="9">
        <f t="shared" si="195"/>
        <v>0</v>
      </c>
      <c r="AI334" s="9">
        <f t="shared" si="175"/>
        <v>0</v>
      </c>
      <c r="AJ334" s="9">
        <f t="shared" si="176"/>
        <v>0</v>
      </c>
      <c r="AK334" s="9">
        <f t="shared" si="185"/>
        <v>0</v>
      </c>
      <c r="AL334" s="9">
        <f t="shared" si="196"/>
        <v>0</v>
      </c>
    </row>
    <row r="335" spans="1:38">
      <c r="A335" s="8">
        <v>327</v>
      </c>
      <c r="B335" s="9">
        <f t="shared" si="197"/>
        <v>8357.6393504385014</v>
      </c>
      <c r="C335" s="10">
        <f t="shared" si="177"/>
        <v>0.3</v>
      </c>
      <c r="D335" s="11">
        <f t="shared" si="166"/>
        <v>2.9285530376777613E-2</v>
      </c>
      <c r="E335" s="9">
        <f t="shared" si="186"/>
        <v>273.61934431140492</v>
      </c>
      <c r="F335" s="9">
        <f t="shared" si="187"/>
        <v>52.235245940240631</v>
      </c>
      <c r="G335" s="9">
        <f t="shared" si="188"/>
        <v>221.38409837116427</v>
      </c>
      <c r="H335" s="9">
        <f t="shared" si="178"/>
        <v>238.27455033763439</v>
      </c>
      <c r="I335" s="9">
        <f t="shared" si="168"/>
        <v>459.65864870879864</v>
      </c>
      <c r="J335" s="9">
        <f t="shared" si="179"/>
        <v>511.89389464903934</v>
      </c>
      <c r="L335" s="9">
        <f t="shared" si="167"/>
        <v>0</v>
      </c>
      <c r="M335" s="9">
        <f t="shared" si="189"/>
        <v>0</v>
      </c>
      <c r="N335" s="9">
        <f t="shared" si="180"/>
        <v>0</v>
      </c>
      <c r="O335" s="9">
        <f t="shared" si="190"/>
        <v>0</v>
      </c>
      <c r="P335" s="9">
        <f t="shared" si="181"/>
        <v>0</v>
      </c>
      <c r="Q335" s="9">
        <f t="shared" si="182"/>
        <v>0</v>
      </c>
      <c r="S335" s="9">
        <f t="shared" si="191"/>
        <v>0</v>
      </c>
      <c r="T335" s="9">
        <f t="shared" si="192"/>
        <v>0</v>
      </c>
      <c r="U335" s="9">
        <f t="shared" si="169"/>
        <v>0</v>
      </c>
      <c r="V335" s="9">
        <f t="shared" si="170"/>
        <v>0</v>
      </c>
      <c r="W335" s="9">
        <f t="shared" si="183"/>
        <v>0</v>
      </c>
      <c r="X335" s="9">
        <f t="shared" si="171"/>
        <v>0</v>
      </c>
      <c r="Z335" s="9">
        <f t="shared" si="193"/>
        <v>0</v>
      </c>
      <c r="AA335" s="9">
        <f t="shared" si="165"/>
        <v>0</v>
      </c>
      <c r="AB335" s="9">
        <f t="shared" si="172"/>
        <v>0</v>
      </c>
      <c r="AC335" s="9">
        <f t="shared" si="173"/>
        <v>0</v>
      </c>
      <c r="AD335" s="9">
        <f t="shared" si="184"/>
        <v>0</v>
      </c>
      <c r="AE335" s="9">
        <f t="shared" si="174"/>
        <v>0</v>
      </c>
      <c r="AG335" s="9">
        <f t="shared" si="194"/>
        <v>0</v>
      </c>
      <c r="AH335" s="9">
        <f t="shared" si="195"/>
        <v>0</v>
      </c>
      <c r="AI335" s="9">
        <f t="shared" si="175"/>
        <v>0</v>
      </c>
      <c r="AJ335" s="9">
        <f t="shared" si="176"/>
        <v>0</v>
      </c>
      <c r="AK335" s="9">
        <f t="shared" si="185"/>
        <v>0</v>
      </c>
      <c r="AL335" s="9">
        <f t="shared" si="196"/>
        <v>0</v>
      </c>
    </row>
    <row r="336" spans="1:38">
      <c r="A336" s="8">
        <v>328</v>
      </c>
      <c r="B336" s="9">
        <f t="shared" si="197"/>
        <v>7897.9807017297026</v>
      </c>
      <c r="C336" s="10">
        <f t="shared" si="177"/>
        <v>0.3</v>
      </c>
      <c r="D336" s="11">
        <f t="shared" si="166"/>
        <v>2.9285530376777613E-2</v>
      </c>
      <c r="E336" s="9">
        <f t="shared" si="186"/>
        <v>265.60625669189926</v>
      </c>
      <c r="F336" s="9">
        <f t="shared" si="187"/>
        <v>49.362379385810634</v>
      </c>
      <c r="G336" s="9">
        <f t="shared" si="188"/>
        <v>216.24387730608862</v>
      </c>
      <c r="H336" s="9">
        <f t="shared" si="178"/>
        <v>224.96373711806893</v>
      </c>
      <c r="I336" s="9">
        <f t="shared" si="168"/>
        <v>441.20761442415755</v>
      </c>
      <c r="J336" s="9">
        <f t="shared" si="179"/>
        <v>490.5699938099682</v>
      </c>
      <c r="L336" s="9">
        <f t="shared" si="167"/>
        <v>0</v>
      </c>
      <c r="M336" s="9">
        <f t="shared" si="189"/>
        <v>0</v>
      </c>
      <c r="N336" s="9">
        <f t="shared" si="180"/>
        <v>0</v>
      </c>
      <c r="O336" s="9">
        <f t="shared" si="190"/>
        <v>0</v>
      </c>
      <c r="P336" s="9">
        <f t="shared" si="181"/>
        <v>0</v>
      </c>
      <c r="Q336" s="9">
        <f t="shared" si="182"/>
        <v>0</v>
      </c>
      <c r="S336" s="9">
        <f t="shared" si="191"/>
        <v>0</v>
      </c>
      <c r="T336" s="9">
        <f t="shared" si="192"/>
        <v>0</v>
      </c>
      <c r="U336" s="9">
        <f t="shared" si="169"/>
        <v>0</v>
      </c>
      <c r="V336" s="9">
        <f t="shared" si="170"/>
        <v>0</v>
      </c>
      <c r="W336" s="9">
        <f t="shared" si="183"/>
        <v>0</v>
      </c>
      <c r="X336" s="9">
        <f t="shared" si="171"/>
        <v>0</v>
      </c>
      <c r="Z336" s="9">
        <f t="shared" si="193"/>
        <v>0</v>
      </c>
      <c r="AA336" s="9">
        <f t="shared" si="165"/>
        <v>0</v>
      </c>
      <c r="AB336" s="9">
        <f t="shared" si="172"/>
        <v>0</v>
      </c>
      <c r="AC336" s="9">
        <f t="shared" si="173"/>
        <v>0</v>
      </c>
      <c r="AD336" s="9">
        <f t="shared" si="184"/>
        <v>0</v>
      </c>
      <c r="AE336" s="9">
        <f t="shared" si="174"/>
        <v>0</v>
      </c>
      <c r="AG336" s="9">
        <f t="shared" si="194"/>
        <v>0</v>
      </c>
      <c r="AH336" s="9">
        <f t="shared" si="195"/>
        <v>0</v>
      </c>
      <c r="AI336" s="9">
        <f t="shared" si="175"/>
        <v>0</v>
      </c>
      <c r="AJ336" s="9">
        <f t="shared" si="176"/>
        <v>0</v>
      </c>
      <c r="AK336" s="9">
        <f t="shared" si="185"/>
        <v>0</v>
      </c>
      <c r="AL336" s="9">
        <f t="shared" si="196"/>
        <v>0</v>
      </c>
    </row>
    <row r="337" spans="1:38">
      <c r="A337" s="8">
        <v>329</v>
      </c>
      <c r="B337" s="9">
        <f t="shared" si="197"/>
        <v>7456.7730873055452</v>
      </c>
      <c r="C337" s="10">
        <f t="shared" si="177"/>
        <v>0.3</v>
      </c>
      <c r="D337" s="11">
        <f t="shared" si="166"/>
        <v>2.9285530376777613E-2</v>
      </c>
      <c r="E337" s="9">
        <f t="shared" si="186"/>
        <v>257.82783659328658</v>
      </c>
      <c r="F337" s="9">
        <f t="shared" si="187"/>
        <v>46.604831795659656</v>
      </c>
      <c r="G337" s="9">
        <f t="shared" si="188"/>
        <v>211.22300479762691</v>
      </c>
      <c r="H337" s="9">
        <f t="shared" si="178"/>
        <v>212.18977703774917</v>
      </c>
      <c r="I337" s="9">
        <f t="shared" si="168"/>
        <v>423.41278183537611</v>
      </c>
      <c r="J337" s="9">
        <f t="shared" si="179"/>
        <v>470.01761363103572</v>
      </c>
      <c r="L337" s="9">
        <f t="shared" si="167"/>
        <v>0</v>
      </c>
      <c r="M337" s="9">
        <f t="shared" si="189"/>
        <v>0</v>
      </c>
      <c r="N337" s="9">
        <f t="shared" si="180"/>
        <v>0</v>
      </c>
      <c r="O337" s="9">
        <f t="shared" si="190"/>
        <v>0</v>
      </c>
      <c r="P337" s="9">
        <f t="shared" si="181"/>
        <v>0</v>
      </c>
      <c r="Q337" s="9">
        <f t="shared" si="182"/>
        <v>0</v>
      </c>
      <c r="S337" s="9">
        <f t="shared" si="191"/>
        <v>0</v>
      </c>
      <c r="T337" s="9">
        <f t="shared" si="192"/>
        <v>0</v>
      </c>
      <c r="U337" s="9">
        <f t="shared" si="169"/>
        <v>0</v>
      </c>
      <c r="V337" s="9">
        <f t="shared" si="170"/>
        <v>0</v>
      </c>
      <c r="W337" s="9">
        <f t="shared" si="183"/>
        <v>0</v>
      </c>
      <c r="X337" s="9">
        <f t="shared" si="171"/>
        <v>0</v>
      </c>
      <c r="Z337" s="9">
        <f t="shared" si="193"/>
        <v>0</v>
      </c>
      <c r="AA337" s="9">
        <f t="shared" si="165"/>
        <v>0</v>
      </c>
      <c r="AB337" s="9">
        <f t="shared" si="172"/>
        <v>0</v>
      </c>
      <c r="AC337" s="9">
        <f t="shared" si="173"/>
        <v>0</v>
      </c>
      <c r="AD337" s="9">
        <f t="shared" si="184"/>
        <v>0</v>
      </c>
      <c r="AE337" s="9">
        <f t="shared" si="174"/>
        <v>0</v>
      </c>
      <c r="AG337" s="9">
        <f t="shared" si="194"/>
        <v>0</v>
      </c>
      <c r="AH337" s="9">
        <f t="shared" si="195"/>
        <v>0</v>
      </c>
      <c r="AI337" s="9">
        <f t="shared" si="175"/>
        <v>0</v>
      </c>
      <c r="AJ337" s="9">
        <f t="shared" si="176"/>
        <v>0</v>
      </c>
      <c r="AK337" s="9">
        <f t="shared" si="185"/>
        <v>0</v>
      </c>
      <c r="AL337" s="9">
        <f t="shared" si="196"/>
        <v>0</v>
      </c>
    </row>
    <row r="338" spans="1:38">
      <c r="A338" s="8">
        <v>330</v>
      </c>
      <c r="B338" s="9">
        <f t="shared" si="197"/>
        <v>7033.3603054701689</v>
      </c>
      <c r="C338" s="10">
        <f t="shared" si="177"/>
        <v>0.3</v>
      </c>
      <c r="D338" s="11">
        <f t="shared" si="166"/>
        <v>2.9285530376777613E-2</v>
      </c>
      <c r="E338" s="9">
        <f t="shared" si="186"/>
        <v>250.27721165275531</v>
      </c>
      <c r="F338" s="9">
        <f t="shared" si="187"/>
        <v>43.958501909188548</v>
      </c>
      <c r="G338" s="9">
        <f t="shared" si="188"/>
        <v>206.31870974356676</v>
      </c>
      <c r="H338" s="9">
        <f t="shared" si="178"/>
        <v>199.93353403517571</v>
      </c>
      <c r="I338" s="9">
        <f t="shared" si="168"/>
        <v>406.25224377874247</v>
      </c>
      <c r="J338" s="9">
        <f t="shared" si="179"/>
        <v>450.21074568793102</v>
      </c>
      <c r="L338" s="9">
        <f t="shared" si="167"/>
        <v>0</v>
      </c>
      <c r="M338" s="9">
        <f t="shared" si="189"/>
        <v>0</v>
      </c>
      <c r="N338" s="9">
        <f t="shared" si="180"/>
        <v>0</v>
      </c>
      <c r="O338" s="9">
        <f t="shared" si="190"/>
        <v>0</v>
      </c>
      <c r="P338" s="9">
        <f t="shared" si="181"/>
        <v>0</v>
      </c>
      <c r="Q338" s="9">
        <f t="shared" si="182"/>
        <v>0</v>
      </c>
      <c r="S338" s="9">
        <f t="shared" si="191"/>
        <v>0</v>
      </c>
      <c r="T338" s="9">
        <f t="shared" si="192"/>
        <v>0</v>
      </c>
      <c r="U338" s="9">
        <f t="shared" si="169"/>
        <v>0</v>
      </c>
      <c r="V338" s="9">
        <f t="shared" si="170"/>
        <v>0</v>
      </c>
      <c r="W338" s="9">
        <f t="shared" si="183"/>
        <v>0</v>
      </c>
      <c r="X338" s="9">
        <f t="shared" si="171"/>
        <v>0</v>
      </c>
      <c r="Z338" s="9">
        <f t="shared" si="193"/>
        <v>0</v>
      </c>
      <c r="AA338" s="9">
        <f t="shared" si="165"/>
        <v>0</v>
      </c>
      <c r="AB338" s="9">
        <f t="shared" si="172"/>
        <v>0</v>
      </c>
      <c r="AC338" s="9">
        <f t="shared" si="173"/>
        <v>0</v>
      </c>
      <c r="AD338" s="9">
        <f t="shared" si="184"/>
        <v>0</v>
      </c>
      <c r="AE338" s="9">
        <f t="shared" si="174"/>
        <v>0</v>
      </c>
      <c r="AG338" s="9">
        <f t="shared" si="194"/>
        <v>0</v>
      </c>
      <c r="AH338" s="9">
        <f t="shared" si="195"/>
        <v>0</v>
      </c>
      <c r="AI338" s="9">
        <f t="shared" si="175"/>
        <v>0</v>
      </c>
      <c r="AJ338" s="9">
        <f t="shared" si="176"/>
        <v>0</v>
      </c>
      <c r="AK338" s="9">
        <f t="shared" si="185"/>
        <v>0</v>
      </c>
      <c r="AL338" s="9">
        <f t="shared" si="196"/>
        <v>0</v>
      </c>
    </row>
    <row r="339" spans="1:38">
      <c r="A339" s="8">
        <v>331</v>
      </c>
      <c r="B339" s="9">
        <f t="shared" si="197"/>
        <v>6627.108061691426</v>
      </c>
      <c r="C339" s="10">
        <f t="shared" si="177"/>
        <v>0.3</v>
      </c>
      <c r="D339" s="11">
        <f t="shared" si="166"/>
        <v>2.9285530376777613E-2</v>
      </c>
      <c r="E339" s="9">
        <f t="shared" si="186"/>
        <v>242.94771076828312</v>
      </c>
      <c r="F339" s="9">
        <f t="shared" si="187"/>
        <v>41.419425385571408</v>
      </c>
      <c r="G339" s="9">
        <f t="shared" si="188"/>
        <v>201.52828538271172</v>
      </c>
      <c r="H339" s="9">
        <f t="shared" si="178"/>
        <v>188.17651172749675</v>
      </c>
      <c r="I339" s="9">
        <f t="shared" si="168"/>
        <v>389.70479711020846</v>
      </c>
      <c r="J339" s="9">
        <f t="shared" si="179"/>
        <v>431.12422249577986</v>
      </c>
      <c r="L339" s="9">
        <f t="shared" si="167"/>
        <v>0</v>
      </c>
      <c r="M339" s="9">
        <f t="shared" si="189"/>
        <v>0</v>
      </c>
      <c r="N339" s="9">
        <f t="shared" si="180"/>
        <v>0</v>
      </c>
      <c r="O339" s="9">
        <f t="shared" si="190"/>
        <v>0</v>
      </c>
      <c r="P339" s="9">
        <f t="shared" si="181"/>
        <v>0</v>
      </c>
      <c r="Q339" s="9">
        <f t="shared" si="182"/>
        <v>0</v>
      </c>
      <c r="S339" s="9">
        <f t="shared" si="191"/>
        <v>0</v>
      </c>
      <c r="T339" s="9">
        <f t="shared" si="192"/>
        <v>0</v>
      </c>
      <c r="U339" s="9">
        <f t="shared" si="169"/>
        <v>0</v>
      </c>
      <c r="V339" s="9">
        <f t="shared" si="170"/>
        <v>0</v>
      </c>
      <c r="W339" s="9">
        <f t="shared" si="183"/>
        <v>0</v>
      </c>
      <c r="X339" s="9">
        <f t="shared" si="171"/>
        <v>0</v>
      </c>
      <c r="Z339" s="9">
        <f t="shared" si="193"/>
        <v>0</v>
      </c>
      <c r="AA339" s="9">
        <f t="shared" si="165"/>
        <v>0</v>
      </c>
      <c r="AB339" s="9">
        <f t="shared" si="172"/>
        <v>0</v>
      </c>
      <c r="AC339" s="9">
        <f t="shared" si="173"/>
        <v>0</v>
      </c>
      <c r="AD339" s="9">
        <f t="shared" si="184"/>
        <v>0</v>
      </c>
      <c r="AE339" s="9">
        <f t="shared" si="174"/>
        <v>0</v>
      </c>
      <c r="AG339" s="9">
        <f t="shared" si="194"/>
        <v>0</v>
      </c>
      <c r="AH339" s="9">
        <f t="shared" si="195"/>
        <v>0</v>
      </c>
      <c r="AI339" s="9">
        <f t="shared" si="175"/>
        <v>0</v>
      </c>
      <c r="AJ339" s="9">
        <f t="shared" si="176"/>
        <v>0</v>
      </c>
      <c r="AK339" s="9">
        <f t="shared" si="185"/>
        <v>0</v>
      </c>
      <c r="AL339" s="9">
        <f t="shared" si="196"/>
        <v>0</v>
      </c>
    </row>
    <row r="340" spans="1:38">
      <c r="A340" s="8">
        <v>332</v>
      </c>
      <c r="B340" s="9">
        <f t="shared" si="197"/>
        <v>6237.4032645812176</v>
      </c>
      <c r="C340" s="10">
        <f t="shared" si="177"/>
        <v>0.3</v>
      </c>
      <c r="D340" s="11">
        <f t="shared" si="166"/>
        <v>2.9285530376777613E-2</v>
      </c>
      <c r="E340" s="9">
        <f t="shared" si="186"/>
        <v>235.83285820461006</v>
      </c>
      <c r="F340" s="9">
        <f t="shared" si="187"/>
        <v>38.983770403632604</v>
      </c>
      <c r="G340" s="9">
        <f t="shared" si="188"/>
        <v>196.84908780097746</v>
      </c>
      <c r="H340" s="9">
        <f t="shared" si="178"/>
        <v>176.90083283666863</v>
      </c>
      <c r="I340" s="9">
        <f t="shared" si="168"/>
        <v>373.74992063764608</v>
      </c>
      <c r="J340" s="9">
        <f t="shared" si="179"/>
        <v>412.73369104127869</v>
      </c>
      <c r="L340" s="9">
        <f t="shared" si="167"/>
        <v>0</v>
      </c>
      <c r="M340" s="9">
        <f t="shared" si="189"/>
        <v>0</v>
      </c>
      <c r="N340" s="9">
        <f t="shared" si="180"/>
        <v>0</v>
      </c>
      <c r="O340" s="9">
        <f t="shared" si="190"/>
        <v>0</v>
      </c>
      <c r="P340" s="9">
        <f t="shared" si="181"/>
        <v>0</v>
      </c>
      <c r="Q340" s="9">
        <f t="shared" si="182"/>
        <v>0</v>
      </c>
      <c r="S340" s="9">
        <f t="shared" si="191"/>
        <v>0</v>
      </c>
      <c r="T340" s="9">
        <f t="shared" si="192"/>
        <v>0</v>
      </c>
      <c r="U340" s="9">
        <f t="shared" si="169"/>
        <v>0</v>
      </c>
      <c r="V340" s="9">
        <f t="shared" si="170"/>
        <v>0</v>
      </c>
      <c r="W340" s="9">
        <f t="shared" si="183"/>
        <v>0</v>
      </c>
      <c r="X340" s="9">
        <f t="shared" si="171"/>
        <v>0</v>
      </c>
      <c r="Z340" s="9">
        <f t="shared" si="193"/>
        <v>0</v>
      </c>
      <c r="AA340" s="9">
        <f t="shared" si="165"/>
        <v>0</v>
      </c>
      <c r="AB340" s="9">
        <f t="shared" si="172"/>
        <v>0</v>
      </c>
      <c r="AC340" s="9">
        <f t="shared" si="173"/>
        <v>0</v>
      </c>
      <c r="AD340" s="9">
        <f t="shared" si="184"/>
        <v>0</v>
      </c>
      <c r="AE340" s="9">
        <f t="shared" si="174"/>
        <v>0</v>
      </c>
      <c r="AG340" s="9">
        <f t="shared" si="194"/>
        <v>0</v>
      </c>
      <c r="AH340" s="9">
        <f t="shared" si="195"/>
        <v>0</v>
      </c>
      <c r="AI340" s="9">
        <f t="shared" si="175"/>
        <v>0</v>
      </c>
      <c r="AJ340" s="9">
        <f t="shared" si="176"/>
        <v>0</v>
      </c>
      <c r="AK340" s="9">
        <f t="shared" si="185"/>
        <v>0</v>
      </c>
      <c r="AL340" s="9">
        <f t="shared" si="196"/>
        <v>0</v>
      </c>
    </row>
    <row r="341" spans="1:38">
      <c r="A341" s="8">
        <v>333</v>
      </c>
      <c r="B341" s="9">
        <f t="shared" si="197"/>
        <v>5863.6533439435716</v>
      </c>
      <c r="C341" s="10">
        <f t="shared" si="177"/>
        <v>0.3</v>
      </c>
      <c r="D341" s="11">
        <f t="shared" si="166"/>
        <v>2.9285530376777613E-2</v>
      </c>
      <c r="E341" s="9">
        <f t="shared" si="186"/>
        <v>228.92636787181678</v>
      </c>
      <c r="F341" s="9">
        <f t="shared" si="187"/>
        <v>36.647833399647318</v>
      </c>
      <c r="G341" s="9">
        <f t="shared" si="188"/>
        <v>192.27853447216947</v>
      </c>
      <c r="H341" s="9">
        <f t="shared" si="178"/>
        <v>166.08921926086609</v>
      </c>
      <c r="I341" s="9">
        <f t="shared" si="168"/>
        <v>358.36775373303556</v>
      </c>
      <c r="J341" s="9">
        <f t="shared" si="179"/>
        <v>395.01558713268287</v>
      </c>
      <c r="L341" s="9">
        <f t="shared" si="167"/>
        <v>0</v>
      </c>
      <c r="M341" s="9">
        <f t="shared" si="189"/>
        <v>0</v>
      </c>
      <c r="N341" s="9">
        <f t="shared" si="180"/>
        <v>0</v>
      </c>
      <c r="O341" s="9">
        <f t="shared" si="190"/>
        <v>0</v>
      </c>
      <c r="P341" s="9">
        <f t="shared" si="181"/>
        <v>0</v>
      </c>
      <c r="Q341" s="9">
        <f t="shared" si="182"/>
        <v>0</v>
      </c>
      <c r="S341" s="9">
        <f t="shared" si="191"/>
        <v>0</v>
      </c>
      <c r="T341" s="9">
        <f t="shared" si="192"/>
        <v>0</v>
      </c>
      <c r="U341" s="9">
        <f t="shared" si="169"/>
        <v>0</v>
      </c>
      <c r="V341" s="9">
        <f t="shared" si="170"/>
        <v>0</v>
      </c>
      <c r="W341" s="9">
        <f t="shared" si="183"/>
        <v>0</v>
      </c>
      <c r="X341" s="9">
        <f t="shared" si="171"/>
        <v>0</v>
      </c>
      <c r="Z341" s="9">
        <f t="shared" si="193"/>
        <v>0</v>
      </c>
      <c r="AA341" s="9">
        <f t="shared" si="165"/>
        <v>0</v>
      </c>
      <c r="AB341" s="9">
        <f t="shared" si="172"/>
        <v>0</v>
      </c>
      <c r="AC341" s="9">
        <f t="shared" si="173"/>
        <v>0</v>
      </c>
      <c r="AD341" s="9">
        <f t="shared" si="184"/>
        <v>0</v>
      </c>
      <c r="AE341" s="9">
        <f t="shared" si="174"/>
        <v>0</v>
      </c>
      <c r="AG341" s="9">
        <f t="shared" si="194"/>
        <v>0</v>
      </c>
      <c r="AH341" s="9">
        <f t="shared" si="195"/>
        <v>0</v>
      </c>
      <c r="AI341" s="9">
        <f t="shared" si="175"/>
        <v>0</v>
      </c>
      <c r="AJ341" s="9">
        <f t="shared" si="176"/>
        <v>0</v>
      </c>
      <c r="AK341" s="9">
        <f t="shared" si="185"/>
        <v>0</v>
      </c>
      <c r="AL341" s="9">
        <f t="shared" si="196"/>
        <v>0</v>
      </c>
    </row>
    <row r="342" spans="1:38">
      <c r="A342" s="8">
        <v>334</v>
      </c>
      <c r="B342" s="9">
        <f t="shared" si="197"/>
        <v>5505.2855902105357</v>
      </c>
      <c r="C342" s="10">
        <f t="shared" si="177"/>
        <v>0.3</v>
      </c>
      <c r="D342" s="11">
        <f t="shared" si="166"/>
        <v>2.9285530376777613E-2</v>
      </c>
      <c r="E342" s="9">
        <f t="shared" si="186"/>
        <v>222.22213777146132</v>
      </c>
      <c r="F342" s="9">
        <f t="shared" si="187"/>
        <v>34.408034938815845</v>
      </c>
      <c r="G342" s="9">
        <f t="shared" si="188"/>
        <v>187.81410283264546</v>
      </c>
      <c r="H342" s="9">
        <f t="shared" si="178"/>
        <v>155.72497277125404</v>
      </c>
      <c r="I342" s="9">
        <f t="shared" si="168"/>
        <v>343.53907560389951</v>
      </c>
      <c r="J342" s="9">
        <f t="shared" si="179"/>
        <v>377.94711054271534</v>
      </c>
      <c r="L342" s="9">
        <f t="shared" si="167"/>
        <v>0</v>
      </c>
      <c r="M342" s="9">
        <f t="shared" si="189"/>
        <v>0</v>
      </c>
      <c r="N342" s="9">
        <f t="shared" si="180"/>
        <v>0</v>
      </c>
      <c r="O342" s="9">
        <f t="shared" si="190"/>
        <v>0</v>
      </c>
      <c r="P342" s="9">
        <f t="shared" si="181"/>
        <v>0</v>
      </c>
      <c r="Q342" s="9">
        <f t="shared" si="182"/>
        <v>0</v>
      </c>
      <c r="S342" s="9">
        <f t="shared" si="191"/>
        <v>0</v>
      </c>
      <c r="T342" s="9">
        <f t="shared" si="192"/>
        <v>0</v>
      </c>
      <c r="U342" s="9">
        <f t="shared" si="169"/>
        <v>0</v>
      </c>
      <c r="V342" s="9">
        <f t="shared" si="170"/>
        <v>0</v>
      </c>
      <c r="W342" s="9">
        <f t="shared" si="183"/>
        <v>0</v>
      </c>
      <c r="X342" s="9">
        <f t="shared" si="171"/>
        <v>0</v>
      </c>
      <c r="Z342" s="9">
        <f t="shared" si="193"/>
        <v>0</v>
      </c>
      <c r="AA342" s="9">
        <f t="shared" si="165"/>
        <v>0</v>
      </c>
      <c r="AB342" s="9">
        <f t="shared" si="172"/>
        <v>0</v>
      </c>
      <c r="AC342" s="9">
        <f t="shared" si="173"/>
        <v>0</v>
      </c>
      <c r="AD342" s="9">
        <f t="shared" si="184"/>
        <v>0</v>
      </c>
      <c r="AE342" s="9">
        <f t="shared" si="174"/>
        <v>0</v>
      </c>
      <c r="AG342" s="9">
        <f t="shared" si="194"/>
        <v>0</v>
      </c>
      <c r="AH342" s="9">
        <f t="shared" si="195"/>
        <v>0</v>
      </c>
      <c r="AI342" s="9">
        <f t="shared" si="175"/>
        <v>0</v>
      </c>
      <c r="AJ342" s="9">
        <f t="shared" si="176"/>
        <v>0</v>
      </c>
      <c r="AK342" s="9">
        <f t="shared" si="185"/>
        <v>0</v>
      </c>
      <c r="AL342" s="9">
        <f t="shared" si="196"/>
        <v>0</v>
      </c>
    </row>
    <row r="343" spans="1:38">
      <c r="A343" s="8">
        <v>335</v>
      </c>
      <c r="B343" s="9">
        <f t="shared" si="197"/>
        <v>5161.7465146066361</v>
      </c>
      <c r="C343" s="10">
        <f t="shared" si="177"/>
        <v>0.3</v>
      </c>
      <c r="D343" s="11">
        <f t="shared" si="166"/>
        <v>2.9285530376777613E-2</v>
      </c>
      <c r="E343" s="9">
        <f t="shared" si="186"/>
        <v>215.71424460536286</v>
      </c>
      <c r="F343" s="9">
        <f t="shared" si="187"/>
        <v>32.260915716291471</v>
      </c>
      <c r="G343" s="9">
        <f t="shared" si="188"/>
        <v>183.4533288890714</v>
      </c>
      <c r="H343" s="9">
        <f t="shared" si="178"/>
        <v>145.79195631483674</v>
      </c>
      <c r="I343" s="9">
        <f t="shared" si="168"/>
        <v>329.24528520390811</v>
      </c>
      <c r="J343" s="9">
        <f t="shared" si="179"/>
        <v>361.5062009201996</v>
      </c>
      <c r="L343" s="9">
        <f t="shared" si="167"/>
        <v>0</v>
      </c>
      <c r="M343" s="9">
        <f t="shared" si="189"/>
        <v>0</v>
      </c>
      <c r="N343" s="9">
        <f t="shared" si="180"/>
        <v>0</v>
      </c>
      <c r="O343" s="9">
        <f t="shared" si="190"/>
        <v>0</v>
      </c>
      <c r="P343" s="9">
        <f t="shared" si="181"/>
        <v>0</v>
      </c>
      <c r="Q343" s="9">
        <f t="shared" si="182"/>
        <v>0</v>
      </c>
      <c r="S343" s="9">
        <f t="shared" si="191"/>
        <v>0</v>
      </c>
      <c r="T343" s="9">
        <f t="shared" si="192"/>
        <v>0</v>
      </c>
      <c r="U343" s="9">
        <f t="shared" si="169"/>
        <v>0</v>
      </c>
      <c r="V343" s="9">
        <f t="shared" si="170"/>
        <v>0</v>
      </c>
      <c r="W343" s="9">
        <f t="shared" si="183"/>
        <v>0</v>
      </c>
      <c r="X343" s="9">
        <f t="shared" si="171"/>
        <v>0</v>
      </c>
      <c r="Z343" s="9">
        <f t="shared" si="193"/>
        <v>0</v>
      </c>
      <c r="AA343" s="9">
        <f t="shared" si="165"/>
        <v>0</v>
      </c>
      <c r="AB343" s="9">
        <f t="shared" si="172"/>
        <v>0</v>
      </c>
      <c r="AC343" s="9">
        <f t="shared" si="173"/>
        <v>0</v>
      </c>
      <c r="AD343" s="9">
        <f t="shared" si="184"/>
        <v>0</v>
      </c>
      <c r="AE343" s="9">
        <f t="shared" si="174"/>
        <v>0</v>
      </c>
      <c r="AG343" s="9">
        <f t="shared" si="194"/>
        <v>0</v>
      </c>
      <c r="AH343" s="9">
        <f t="shared" si="195"/>
        <v>0</v>
      </c>
      <c r="AI343" s="9">
        <f t="shared" si="175"/>
        <v>0</v>
      </c>
      <c r="AJ343" s="9">
        <f t="shared" si="176"/>
        <v>0</v>
      </c>
      <c r="AK343" s="9">
        <f t="shared" si="185"/>
        <v>0</v>
      </c>
      <c r="AL343" s="9">
        <f t="shared" si="196"/>
        <v>0</v>
      </c>
    </row>
    <row r="344" spans="1:38">
      <c r="A344" s="8">
        <v>336</v>
      </c>
      <c r="B344" s="9">
        <f t="shared" si="197"/>
        <v>4832.5012294027283</v>
      </c>
      <c r="C344" s="10">
        <f t="shared" si="177"/>
        <v>0.3</v>
      </c>
      <c r="D344" s="11">
        <f t="shared" si="166"/>
        <v>2.9285530376777613E-2</v>
      </c>
      <c r="E344" s="9">
        <f t="shared" si="186"/>
        <v>209.39693854226906</v>
      </c>
      <c r="F344" s="9">
        <f t="shared" si="187"/>
        <v>30.203132683767048</v>
      </c>
      <c r="G344" s="9">
        <f t="shared" si="188"/>
        <v>179.193805858502</v>
      </c>
      <c r="H344" s="9">
        <f t="shared" si="178"/>
        <v>136.27457590468921</v>
      </c>
      <c r="I344" s="9">
        <f t="shared" si="168"/>
        <v>315.46838176319125</v>
      </c>
      <c r="J344" s="9">
        <f t="shared" si="179"/>
        <v>345.67151444695827</v>
      </c>
      <c r="L344" s="9">
        <f t="shared" si="167"/>
        <v>0</v>
      </c>
      <c r="M344" s="9">
        <f t="shared" si="189"/>
        <v>0</v>
      </c>
      <c r="N344" s="9">
        <f t="shared" si="180"/>
        <v>0</v>
      </c>
      <c r="O344" s="9">
        <f t="shared" si="190"/>
        <v>0</v>
      </c>
      <c r="P344" s="9">
        <f t="shared" si="181"/>
        <v>0</v>
      </c>
      <c r="Q344" s="9">
        <f t="shared" si="182"/>
        <v>0</v>
      </c>
      <c r="S344" s="9">
        <f t="shared" si="191"/>
        <v>0</v>
      </c>
      <c r="T344" s="9">
        <f t="shared" si="192"/>
        <v>0</v>
      </c>
      <c r="U344" s="9">
        <f t="shared" si="169"/>
        <v>0</v>
      </c>
      <c r="V344" s="9">
        <f t="shared" si="170"/>
        <v>0</v>
      </c>
      <c r="W344" s="9">
        <f t="shared" si="183"/>
        <v>0</v>
      </c>
      <c r="X344" s="9">
        <f t="shared" si="171"/>
        <v>0</v>
      </c>
      <c r="Z344" s="9">
        <f t="shared" si="193"/>
        <v>0</v>
      </c>
      <c r="AA344" s="9">
        <f t="shared" si="165"/>
        <v>0</v>
      </c>
      <c r="AB344" s="9">
        <f t="shared" si="172"/>
        <v>0</v>
      </c>
      <c r="AC344" s="9">
        <f t="shared" si="173"/>
        <v>0</v>
      </c>
      <c r="AD344" s="9">
        <f t="shared" si="184"/>
        <v>0</v>
      </c>
      <c r="AE344" s="9">
        <f t="shared" si="174"/>
        <v>0</v>
      </c>
      <c r="AG344" s="9">
        <f t="shared" si="194"/>
        <v>0</v>
      </c>
      <c r="AH344" s="9">
        <f t="shared" si="195"/>
        <v>0</v>
      </c>
      <c r="AI344" s="9">
        <f t="shared" si="175"/>
        <v>0</v>
      </c>
      <c r="AJ344" s="9">
        <f t="shared" si="176"/>
        <v>0</v>
      </c>
      <c r="AK344" s="9">
        <f t="shared" si="185"/>
        <v>0</v>
      </c>
      <c r="AL344" s="9">
        <f t="shared" si="196"/>
        <v>0</v>
      </c>
    </row>
    <row r="345" spans="1:38">
      <c r="A345" s="8">
        <v>337</v>
      </c>
      <c r="B345" s="9">
        <f t="shared" si="197"/>
        <v>4517.0328476395371</v>
      </c>
      <c r="C345" s="10">
        <f t="shared" si="177"/>
        <v>0.3</v>
      </c>
      <c r="D345" s="11">
        <f t="shared" si="166"/>
        <v>2.9285530376777613E-2</v>
      </c>
      <c r="E345" s="9">
        <f t="shared" si="186"/>
        <v>203.26463813778523</v>
      </c>
      <c r="F345" s="9">
        <f t="shared" si="187"/>
        <v>28.231455297747104</v>
      </c>
      <c r="G345" s="9">
        <f t="shared" si="188"/>
        <v>175.03318284003814</v>
      </c>
      <c r="H345" s="9">
        <f t="shared" si="178"/>
        <v>127.15776307944392</v>
      </c>
      <c r="I345" s="9">
        <f t="shared" si="168"/>
        <v>302.19094591948203</v>
      </c>
      <c r="J345" s="9">
        <f t="shared" si="179"/>
        <v>330.42240121722921</v>
      </c>
      <c r="L345" s="9">
        <f t="shared" si="167"/>
        <v>0</v>
      </c>
      <c r="M345" s="9">
        <f t="shared" si="189"/>
        <v>0</v>
      </c>
      <c r="N345" s="9">
        <f t="shared" si="180"/>
        <v>0</v>
      </c>
      <c r="O345" s="9">
        <f t="shared" si="190"/>
        <v>0</v>
      </c>
      <c r="P345" s="9">
        <f t="shared" si="181"/>
        <v>0</v>
      </c>
      <c r="Q345" s="9">
        <f t="shared" si="182"/>
        <v>0</v>
      </c>
      <c r="S345" s="9">
        <f t="shared" si="191"/>
        <v>0</v>
      </c>
      <c r="T345" s="9">
        <f t="shared" si="192"/>
        <v>0</v>
      </c>
      <c r="U345" s="9">
        <f t="shared" si="169"/>
        <v>0</v>
      </c>
      <c r="V345" s="9">
        <f t="shared" si="170"/>
        <v>0</v>
      </c>
      <c r="W345" s="9">
        <f t="shared" si="183"/>
        <v>0</v>
      </c>
      <c r="X345" s="9">
        <f t="shared" si="171"/>
        <v>0</v>
      </c>
      <c r="Z345" s="9">
        <f t="shared" si="193"/>
        <v>0</v>
      </c>
      <c r="AA345" s="9">
        <f t="shared" ref="AA345:AA408" si="198">Z345*($N$4/12)</f>
        <v>0</v>
      </c>
      <c r="AB345" s="9">
        <f t="shared" si="172"/>
        <v>0</v>
      </c>
      <c r="AC345" s="9">
        <f t="shared" si="173"/>
        <v>0</v>
      </c>
      <c r="AD345" s="9">
        <f t="shared" si="184"/>
        <v>0</v>
      </c>
      <c r="AE345" s="9">
        <f t="shared" si="174"/>
        <v>0</v>
      </c>
      <c r="AG345" s="9">
        <f t="shared" si="194"/>
        <v>0</v>
      </c>
      <c r="AH345" s="9">
        <f t="shared" si="195"/>
        <v>0</v>
      </c>
      <c r="AI345" s="9">
        <f t="shared" si="175"/>
        <v>0</v>
      </c>
      <c r="AJ345" s="9">
        <f t="shared" si="176"/>
        <v>0</v>
      </c>
      <c r="AK345" s="9">
        <f t="shared" si="185"/>
        <v>0</v>
      </c>
      <c r="AL345" s="9">
        <f t="shared" si="196"/>
        <v>0</v>
      </c>
    </row>
    <row r="346" spans="1:38">
      <c r="A346" s="8">
        <v>338</v>
      </c>
      <c r="B346" s="9">
        <f t="shared" si="197"/>
        <v>4214.8419017200549</v>
      </c>
      <c r="C346" s="10">
        <f t="shared" si="177"/>
        <v>0.3</v>
      </c>
      <c r="D346" s="11">
        <f t="shared" si="166"/>
        <v>2.9285530376777613E-2</v>
      </c>
      <c r="E346" s="9">
        <f t="shared" si="186"/>
        <v>197.31192540307629</v>
      </c>
      <c r="F346" s="9">
        <f t="shared" si="187"/>
        <v>26.342761885750342</v>
      </c>
      <c r="G346" s="9">
        <f t="shared" si="188"/>
        <v>170.96916351732594</v>
      </c>
      <c r="H346" s="9">
        <f t="shared" si="178"/>
        <v>118.42695791445888</v>
      </c>
      <c r="I346" s="9">
        <f t="shared" si="168"/>
        <v>289.39612143178482</v>
      </c>
      <c r="J346" s="9">
        <f t="shared" si="179"/>
        <v>315.73888331753517</v>
      </c>
      <c r="L346" s="9">
        <f t="shared" si="167"/>
        <v>0</v>
      </c>
      <c r="M346" s="9">
        <f t="shared" si="189"/>
        <v>0</v>
      </c>
      <c r="N346" s="9">
        <f t="shared" si="180"/>
        <v>0</v>
      </c>
      <c r="O346" s="9">
        <f t="shared" si="190"/>
        <v>0</v>
      </c>
      <c r="P346" s="9">
        <f t="shared" si="181"/>
        <v>0</v>
      </c>
      <c r="Q346" s="9">
        <f t="shared" si="182"/>
        <v>0</v>
      </c>
      <c r="S346" s="9">
        <f t="shared" si="191"/>
        <v>0</v>
      </c>
      <c r="T346" s="9">
        <f t="shared" si="192"/>
        <v>0</v>
      </c>
      <c r="U346" s="9">
        <f t="shared" si="169"/>
        <v>0</v>
      </c>
      <c r="V346" s="9">
        <f t="shared" si="170"/>
        <v>0</v>
      </c>
      <c r="W346" s="9">
        <f t="shared" si="183"/>
        <v>0</v>
      </c>
      <c r="X346" s="9">
        <f t="shared" si="171"/>
        <v>0</v>
      </c>
      <c r="Z346" s="9">
        <f t="shared" si="193"/>
        <v>0</v>
      </c>
      <c r="AA346" s="9">
        <f t="shared" si="198"/>
        <v>0</v>
      </c>
      <c r="AB346" s="9">
        <f t="shared" si="172"/>
        <v>0</v>
      </c>
      <c r="AC346" s="9">
        <f t="shared" si="173"/>
        <v>0</v>
      </c>
      <c r="AD346" s="9">
        <f t="shared" si="184"/>
        <v>0</v>
      </c>
      <c r="AE346" s="9">
        <f t="shared" si="174"/>
        <v>0</v>
      </c>
      <c r="AG346" s="9">
        <f t="shared" si="194"/>
        <v>0</v>
      </c>
      <c r="AH346" s="9">
        <f t="shared" si="195"/>
        <v>0</v>
      </c>
      <c r="AI346" s="9">
        <f t="shared" si="175"/>
        <v>0</v>
      </c>
      <c r="AJ346" s="9">
        <f t="shared" si="176"/>
        <v>0</v>
      </c>
      <c r="AK346" s="9">
        <f t="shared" si="185"/>
        <v>0</v>
      </c>
      <c r="AL346" s="9">
        <f t="shared" si="196"/>
        <v>0</v>
      </c>
    </row>
    <row r="347" spans="1:38">
      <c r="A347" s="8">
        <v>339</v>
      </c>
      <c r="B347" s="9">
        <f t="shared" si="197"/>
        <v>3925.4457802882703</v>
      </c>
      <c r="C347" s="10">
        <f t="shared" si="177"/>
        <v>0.3</v>
      </c>
      <c r="D347" s="11">
        <f t="shared" si="166"/>
        <v>2.9285530376777613E-2</v>
      </c>
      <c r="E347" s="9">
        <f t="shared" si="186"/>
        <v>191.53354101798399</v>
      </c>
      <c r="F347" s="9">
        <f t="shared" si="187"/>
        <v>24.534036126801688</v>
      </c>
      <c r="G347" s="9">
        <f t="shared" si="188"/>
        <v>166.99950489118231</v>
      </c>
      <c r="H347" s="9">
        <f t="shared" si="178"/>
        <v>110.0680925676281</v>
      </c>
      <c r="I347" s="9">
        <f t="shared" si="168"/>
        <v>277.06759745881038</v>
      </c>
      <c r="J347" s="9">
        <f t="shared" si="179"/>
        <v>301.60163358561209</v>
      </c>
      <c r="L347" s="9">
        <f t="shared" si="167"/>
        <v>0</v>
      </c>
      <c r="M347" s="9">
        <f t="shared" si="189"/>
        <v>0</v>
      </c>
      <c r="N347" s="9">
        <f t="shared" si="180"/>
        <v>0</v>
      </c>
      <c r="O347" s="9">
        <f t="shared" si="190"/>
        <v>0</v>
      </c>
      <c r="P347" s="9">
        <f t="shared" si="181"/>
        <v>0</v>
      </c>
      <c r="Q347" s="9">
        <f t="shared" si="182"/>
        <v>0</v>
      </c>
      <c r="S347" s="9">
        <f t="shared" si="191"/>
        <v>0</v>
      </c>
      <c r="T347" s="9">
        <f t="shared" si="192"/>
        <v>0</v>
      </c>
      <c r="U347" s="9">
        <f t="shared" si="169"/>
        <v>0</v>
      </c>
      <c r="V347" s="9">
        <f t="shared" si="170"/>
        <v>0</v>
      </c>
      <c r="W347" s="9">
        <f t="shared" si="183"/>
        <v>0</v>
      </c>
      <c r="X347" s="9">
        <f t="shared" si="171"/>
        <v>0</v>
      </c>
      <c r="Z347" s="9">
        <f t="shared" si="193"/>
        <v>0</v>
      </c>
      <c r="AA347" s="9">
        <f t="shared" si="198"/>
        <v>0</v>
      </c>
      <c r="AB347" s="9">
        <f t="shared" si="172"/>
        <v>0</v>
      </c>
      <c r="AC347" s="9">
        <f t="shared" si="173"/>
        <v>0</v>
      </c>
      <c r="AD347" s="9">
        <f t="shared" si="184"/>
        <v>0</v>
      </c>
      <c r="AE347" s="9">
        <f t="shared" si="174"/>
        <v>0</v>
      </c>
      <c r="AG347" s="9">
        <f t="shared" si="194"/>
        <v>0</v>
      </c>
      <c r="AH347" s="9">
        <f t="shared" si="195"/>
        <v>0</v>
      </c>
      <c r="AI347" s="9">
        <f t="shared" si="175"/>
        <v>0</v>
      </c>
      <c r="AJ347" s="9">
        <f t="shared" si="176"/>
        <v>0</v>
      </c>
      <c r="AK347" s="9">
        <f t="shared" si="185"/>
        <v>0</v>
      </c>
      <c r="AL347" s="9">
        <f t="shared" si="196"/>
        <v>0</v>
      </c>
    </row>
    <row r="348" spans="1:38">
      <c r="A348" s="8">
        <v>340</v>
      </c>
      <c r="B348" s="9">
        <f t="shared" si="197"/>
        <v>3648.37818282946</v>
      </c>
      <c r="C348" s="10">
        <f t="shared" si="177"/>
        <v>0.3</v>
      </c>
      <c r="D348" s="11">
        <f t="shared" si="166"/>
        <v>2.9285530376777613E-2</v>
      </c>
      <c r="E348" s="9">
        <f t="shared" si="186"/>
        <v>185.92437968433026</v>
      </c>
      <c r="F348" s="9">
        <f t="shared" si="187"/>
        <v>22.802363642684124</v>
      </c>
      <c r="G348" s="9">
        <f t="shared" si="188"/>
        <v>163.12201604164613</v>
      </c>
      <c r="H348" s="9">
        <f t="shared" si="178"/>
        <v>102.06757534331604</v>
      </c>
      <c r="I348" s="9">
        <f t="shared" si="168"/>
        <v>265.18959138496217</v>
      </c>
      <c r="J348" s="9">
        <f t="shared" si="179"/>
        <v>287.99195502764633</v>
      </c>
      <c r="L348" s="9">
        <f t="shared" si="167"/>
        <v>0</v>
      </c>
      <c r="M348" s="9">
        <f t="shared" si="189"/>
        <v>0</v>
      </c>
      <c r="N348" s="9">
        <f t="shared" si="180"/>
        <v>0</v>
      </c>
      <c r="O348" s="9">
        <f t="shared" si="190"/>
        <v>0</v>
      </c>
      <c r="P348" s="9">
        <f t="shared" si="181"/>
        <v>0</v>
      </c>
      <c r="Q348" s="9">
        <f t="shared" si="182"/>
        <v>0</v>
      </c>
      <c r="S348" s="9">
        <f t="shared" si="191"/>
        <v>0</v>
      </c>
      <c r="T348" s="9">
        <f t="shared" si="192"/>
        <v>0</v>
      </c>
      <c r="U348" s="9">
        <f t="shared" si="169"/>
        <v>0</v>
      </c>
      <c r="V348" s="9">
        <f t="shared" si="170"/>
        <v>0</v>
      </c>
      <c r="W348" s="9">
        <f t="shared" si="183"/>
        <v>0</v>
      </c>
      <c r="X348" s="9">
        <f t="shared" si="171"/>
        <v>0</v>
      </c>
      <c r="Z348" s="9">
        <f t="shared" si="193"/>
        <v>0</v>
      </c>
      <c r="AA348" s="9">
        <f t="shared" si="198"/>
        <v>0</v>
      </c>
      <c r="AB348" s="9">
        <f t="shared" si="172"/>
        <v>0</v>
      </c>
      <c r="AC348" s="9">
        <f t="shared" si="173"/>
        <v>0</v>
      </c>
      <c r="AD348" s="9">
        <f t="shared" si="184"/>
        <v>0</v>
      </c>
      <c r="AE348" s="9">
        <f t="shared" si="174"/>
        <v>0</v>
      </c>
      <c r="AG348" s="9">
        <f t="shared" si="194"/>
        <v>0</v>
      </c>
      <c r="AH348" s="9">
        <f t="shared" si="195"/>
        <v>0</v>
      </c>
      <c r="AI348" s="9">
        <f t="shared" si="175"/>
        <v>0</v>
      </c>
      <c r="AJ348" s="9">
        <f t="shared" si="176"/>
        <v>0</v>
      </c>
      <c r="AK348" s="9">
        <f t="shared" si="185"/>
        <v>0</v>
      </c>
      <c r="AL348" s="9">
        <f t="shared" si="196"/>
        <v>0</v>
      </c>
    </row>
    <row r="349" spans="1:38">
      <c r="A349" s="8">
        <v>341</v>
      </c>
      <c r="B349" s="9">
        <f t="shared" si="197"/>
        <v>3383.1885914444979</v>
      </c>
      <c r="C349" s="10">
        <f t="shared" si="177"/>
        <v>0.3</v>
      </c>
      <c r="D349" s="11">
        <f t="shared" si="166"/>
        <v>2.9285530376777613E-2</v>
      </c>
      <c r="E349" s="9">
        <f t="shared" si="186"/>
        <v>180.4794856153014</v>
      </c>
      <c r="F349" s="9">
        <f t="shared" si="187"/>
        <v>21.144928696528112</v>
      </c>
      <c r="G349" s="9">
        <f t="shared" si="188"/>
        <v>159.33455691877327</v>
      </c>
      <c r="H349" s="9">
        <f t="shared" si="178"/>
        <v>94.412275258400172</v>
      </c>
      <c r="I349" s="9">
        <f t="shared" si="168"/>
        <v>253.74683217717345</v>
      </c>
      <c r="J349" s="9">
        <f t="shared" si="179"/>
        <v>274.89176087370151</v>
      </c>
      <c r="L349" s="9">
        <f t="shared" si="167"/>
        <v>0</v>
      </c>
      <c r="M349" s="9">
        <f t="shared" si="189"/>
        <v>0</v>
      </c>
      <c r="N349" s="9">
        <f t="shared" si="180"/>
        <v>0</v>
      </c>
      <c r="O349" s="9">
        <f t="shared" si="190"/>
        <v>0</v>
      </c>
      <c r="P349" s="9">
        <f t="shared" si="181"/>
        <v>0</v>
      </c>
      <c r="Q349" s="9">
        <f t="shared" si="182"/>
        <v>0</v>
      </c>
      <c r="S349" s="9">
        <f t="shared" si="191"/>
        <v>0</v>
      </c>
      <c r="T349" s="9">
        <f t="shared" si="192"/>
        <v>0</v>
      </c>
      <c r="U349" s="9">
        <f t="shared" si="169"/>
        <v>0</v>
      </c>
      <c r="V349" s="9">
        <f t="shared" si="170"/>
        <v>0</v>
      </c>
      <c r="W349" s="9">
        <f t="shared" si="183"/>
        <v>0</v>
      </c>
      <c r="X349" s="9">
        <f t="shared" si="171"/>
        <v>0</v>
      </c>
      <c r="Z349" s="9">
        <f t="shared" si="193"/>
        <v>0</v>
      </c>
      <c r="AA349" s="9">
        <f t="shared" si="198"/>
        <v>0</v>
      </c>
      <c r="AB349" s="9">
        <f t="shared" si="172"/>
        <v>0</v>
      </c>
      <c r="AC349" s="9">
        <f t="shared" si="173"/>
        <v>0</v>
      </c>
      <c r="AD349" s="9">
        <f t="shared" si="184"/>
        <v>0</v>
      </c>
      <c r="AE349" s="9">
        <f t="shared" si="174"/>
        <v>0</v>
      </c>
      <c r="AG349" s="9">
        <f t="shared" si="194"/>
        <v>0</v>
      </c>
      <c r="AH349" s="9">
        <f t="shared" si="195"/>
        <v>0</v>
      </c>
      <c r="AI349" s="9">
        <f t="shared" si="175"/>
        <v>0</v>
      </c>
      <c r="AJ349" s="9">
        <f t="shared" si="176"/>
        <v>0</v>
      </c>
      <c r="AK349" s="9">
        <f t="shared" si="185"/>
        <v>0</v>
      </c>
      <c r="AL349" s="9">
        <f t="shared" si="196"/>
        <v>0</v>
      </c>
    </row>
    <row r="350" spans="1:38">
      <c r="A350" s="8">
        <v>342</v>
      </c>
      <c r="B350" s="9">
        <f t="shared" si="197"/>
        <v>3129.4417592673244</v>
      </c>
      <c r="C350" s="10">
        <f t="shared" si="177"/>
        <v>0.3</v>
      </c>
      <c r="D350" s="11">
        <f t="shared" si="166"/>
        <v>2.9285530376777613E-2</v>
      </c>
      <c r="E350" s="9">
        <f t="shared" si="186"/>
        <v>175.19404815692923</v>
      </c>
      <c r="F350" s="9">
        <f t="shared" si="187"/>
        <v>19.559010995420778</v>
      </c>
      <c r="G350" s="9">
        <f t="shared" si="188"/>
        <v>155.63503716150845</v>
      </c>
      <c r="H350" s="9">
        <f t="shared" si="178"/>
        <v>87.089507094895339</v>
      </c>
      <c r="I350" s="9">
        <f t="shared" si="168"/>
        <v>242.72454425640379</v>
      </c>
      <c r="J350" s="9">
        <f t="shared" si="179"/>
        <v>262.28355525182457</v>
      </c>
      <c r="L350" s="9">
        <f t="shared" si="167"/>
        <v>0</v>
      </c>
      <c r="M350" s="9">
        <f t="shared" si="189"/>
        <v>0</v>
      </c>
      <c r="N350" s="9">
        <f t="shared" si="180"/>
        <v>0</v>
      </c>
      <c r="O350" s="9">
        <f t="shared" si="190"/>
        <v>0</v>
      </c>
      <c r="P350" s="9">
        <f t="shared" si="181"/>
        <v>0</v>
      </c>
      <c r="Q350" s="9">
        <f t="shared" si="182"/>
        <v>0</v>
      </c>
      <c r="S350" s="9">
        <f t="shared" si="191"/>
        <v>0</v>
      </c>
      <c r="T350" s="9">
        <f t="shared" si="192"/>
        <v>0</v>
      </c>
      <c r="U350" s="9">
        <f t="shared" si="169"/>
        <v>0</v>
      </c>
      <c r="V350" s="9">
        <f t="shared" si="170"/>
        <v>0</v>
      </c>
      <c r="W350" s="9">
        <f t="shared" si="183"/>
        <v>0</v>
      </c>
      <c r="X350" s="9">
        <f t="shared" si="171"/>
        <v>0</v>
      </c>
      <c r="Z350" s="9">
        <f t="shared" si="193"/>
        <v>0</v>
      </c>
      <c r="AA350" s="9">
        <f t="shared" si="198"/>
        <v>0</v>
      </c>
      <c r="AB350" s="9">
        <f t="shared" si="172"/>
        <v>0</v>
      </c>
      <c r="AC350" s="9">
        <f t="shared" si="173"/>
        <v>0</v>
      </c>
      <c r="AD350" s="9">
        <f t="shared" si="184"/>
        <v>0</v>
      </c>
      <c r="AE350" s="9">
        <f t="shared" si="174"/>
        <v>0</v>
      </c>
      <c r="AG350" s="9">
        <f t="shared" si="194"/>
        <v>0</v>
      </c>
      <c r="AH350" s="9">
        <f t="shared" si="195"/>
        <v>0</v>
      </c>
      <c r="AI350" s="9">
        <f t="shared" si="175"/>
        <v>0</v>
      </c>
      <c r="AJ350" s="9">
        <f t="shared" si="176"/>
        <v>0</v>
      </c>
      <c r="AK350" s="9">
        <f t="shared" si="185"/>
        <v>0</v>
      </c>
      <c r="AL350" s="9">
        <f t="shared" si="196"/>
        <v>0</v>
      </c>
    </row>
    <row r="351" spans="1:38">
      <c r="A351" s="8">
        <v>343</v>
      </c>
      <c r="B351" s="9">
        <f t="shared" si="197"/>
        <v>2886.7172150109204</v>
      </c>
      <c r="C351" s="10">
        <f t="shared" si="177"/>
        <v>0.3</v>
      </c>
      <c r="D351" s="11">
        <f t="shared" si="166"/>
        <v>2.9285530376777613E-2</v>
      </c>
      <c r="E351" s="9">
        <f t="shared" si="186"/>
        <v>170.06339753779912</v>
      </c>
      <c r="F351" s="9">
        <f t="shared" si="187"/>
        <v>18.041982593818251</v>
      </c>
      <c r="G351" s="9">
        <f t="shared" si="188"/>
        <v>152.02141494398086</v>
      </c>
      <c r="H351" s="9">
        <f t="shared" si="178"/>
        <v>80.087016924106521</v>
      </c>
      <c r="I351" s="9">
        <f t="shared" si="168"/>
        <v>232.10843186808739</v>
      </c>
      <c r="J351" s="9">
        <f t="shared" si="179"/>
        <v>250.15041446190565</v>
      </c>
      <c r="L351" s="9">
        <f t="shared" si="167"/>
        <v>0</v>
      </c>
      <c r="M351" s="9">
        <f t="shared" si="189"/>
        <v>0</v>
      </c>
      <c r="N351" s="9">
        <f t="shared" si="180"/>
        <v>0</v>
      </c>
      <c r="O351" s="9">
        <f t="shared" si="190"/>
        <v>0</v>
      </c>
      <c r="P351" s="9">
        <f t="shared" si="181"/>
        <v>0</v>
      </c>
      <c r="Q351" s="9">
        <f t="shared" si="182"/>
        <v>0</v>
      </c>
      <c r="S351" s="9">
        <f t="shared" si="191"/>
        <v>0</v>
      </c>
      <c r="T351" s="9">
        <f t="shared" si="192"/>
        <v>0</v>
      </c>
      <c r="U351" s="9">
        <f t="shared" si="169"/>
        <v>0</v>
      </c>
      <c r="V351" s="9">
        <f t="shared" si="170"/>
        <v>0</v>
      </c>
      <c r="W351" s="9">
        <f t="shared" si="183"/>
        <v>0</v>
      </c>
      <c r="X351" s="9">
        <f t="shared" si="171"/>
        <v>0</v>
      </c>
      <c r="Z351" s="9">
        <f t="shared" si="193"/>
        <v>0</v>
      </c>
      <c r="AA351" s="9">
        <f t="shared" si="198"/>
        <v>0</v>
      </c>
      <c r="AB351" s="9">
        <f t="shared" si="172"/>
        <v>0</v>
      </c>
      <c r="AC351" s="9">
        <f t="shared" si="173"/>
        <v>0</v>
      </c>
      <c r="AD351" s="9">
        <f t="shared" si="184"/>
        <v>0</v>
      </c>
      <c r="AE351" s="9">
        <f t="shared" si="174"/>
        <v>0</v>
      </c>
      <c r="AG351" s="9">
        <f t="shared" si="194"/>
        <v>0</v>
      </c>
      <c r="AH351" s="9">
        <f t="shared" si="195"/>
        <v>0</v>
      </c>
      <c r="AI351" s="9">
        <f t="shared" si="175"/>
        <v>0</v>
      </c>
      <c r="AJ351" s="9">
        <f t="shared" si="176"/>
        <v>0</v>
      </c>
      <c r="AK351" s="9">
        <f t="shared" si="185"/>
        <v>0</v>
      </c>
      <c r="AL351" s="9">
        <f t="shared" si="196"/>
        <v>0</v>
      </c>
    </row>
    <row r="352" spans="1:38">
      <c r="A352" s="8">
        <v>344</v>
      </c>
      <c r="B352" s="9">
        <f t="shared" si="197"/>
        <v>2654.6087831428331</v>
      </c>
      <c r="C352" s="10">
        <f t="shared" si="177"/>
        <v>0.3</v>
      </c>
      <c r="D352" s="11">
        <f t="shared" si="166"/>
        <v>2.9285530376777613E-2</v>
      </c>
      <c r="E352" s="9">
        <f t="shared" si="186"/>
        <v>165.08300074322784</v>
      </c>
      <c r="F352" s="9">
        <f t="shared" si="187"/>
        <v>16.591304894642704</v>
      </c>
      <c r="G352" s="9">
        <f t="shared" si="188"/>
        <v>148.49169584858515</v>
      </c>
      <c r="H352" s="9">
        <f t="shared" si="178"/>
        <v>73.392968087717136</v>
      </c>
      <c r="I352" s="9">
        <f t="shared" si="168"/>
        <v>221.88466393630227</v>
      </c>
      <c r="J352" s="9">
        <f t="shared" si="179"/>
        <v>238.47596883094496</v>
      </c>
      <c r="L352" s="9">
        <f t="shared" si="167"/>
        <v>0</v>
      </c>
      <c r="M352" s="9">
        <f t="shared" si="189"/>
        <v>0</v>
      </c>
      <c r="N352" s="9">
        <f t="shared" si="180"/>
        <v>0</v>
      </c>
      <c r="O352" s="9">
        <f t="shared" si="190"/>
        <v>0</v>
      </c>
      <c r="P352" s="9">
        <f t="shared" si="181"/>
        <v>0</v>
      </c>
      <c r="Q352" s="9">
        <f t="shared" si="182"/>
        <v>0</v>
      </c>
      <c r="S352" s="9">
        <f t="shared" si="191"/>
        <v>0</v>
      </c>
      <c r="T352" s="9">
        <f t="shared" si="192"/>
        <v>0</v>
      </c>
      <c r="U352" s="9">
        <f t="shared" si="169"/>
        <v>0</v>
      </c>
      <c r="V352" s="9">
        <f t="shared" si="170"/>
        <v>0</v>
      </c>
      <c r="W352" s="9">
        <f t="shared" si="183"/>
        <v>0</v>
      </c>
      <c r="X352" s="9">
        <f t="shared" si="171"/>
        <v>0</v>
      </c>
      <c r="Z352" s="9">
        <f t="shared" si="193"/>
        <v>0</v>
      </c>
      <c r="AA352" s="9">
        <f t="shared" si="198"/>
        <v>0</v>
      </c>
      <c r="AB352" s="9">
        <f t="shared" si="172"/>
        <v>0</v>
      </c>
      <c r="AC352" s="9">
        <f t="shared" si="173"/>
        <v>0</v>
      </c>
      <c r="AD352" s="9">
        <f t="shared" si="184"/>
        <v>0</v>
      </c>
      <c r="AE352" s="9">
        <f t="shared" si="174"/>
        <v>0</v>
      </c>
      <c r="AG352" s="9">
        <f t="shared" si="194"/>
        <v>0</v>
      </c>
      <c r="AH352" s="9">
        <f t="shared" si="195"/>
        <v>0</v>
      </c>
      <c r="AI352" s="9">
        <f t="shared" si="175"/>
        <v>0</v>
      </c>
      <c r="AJ352" s="9">
        <f t="shared" si="176"/>
        <v>0</v>
      </c>
      <c r="AK352" s="9">
        <f t="shared" si="185"/>
        <v>0</v>
      </c>
      <c r="AL352" s="9">
        <f t="shared" si="196"/>
        <v>0</v>
      </c>
    </row>
    <row r="353" spans="1:38">
      <c r="A353" s="8">
        <v>345</v>
      </c>
      <c r="B353" s="9">
        <f t="shared" si="197"/>
        <v>2432.7241192065308</v>
      </c>
      <c r="C353" s="10">
        <f t="shared" si="177"/>
        <v>0.3</v>
      </c>
      <c r="D353" s="11">
        <f t="shared" si="166"/>
        <v>2.9285530376777613E-2</v>
      </c>
      <c r="E353" s="9">
        <f t="shared" si="186"/>
        <v>160.24845751027263</v>
      </c>
      <c r="F353" s="9">
        <f t="shared" si="187"/>
        <v>15.204525745040815</v>
      </c>
      <c r="G353" s="9">
        <f t="shared" si="188"/>
        <v>145.0439317652318</v>
      </c>
      <c r="H353" s="9">
        <f t="shared" si="178"/>
        <v>66.995927621664464</v>
      </c>
      <c r="I353" s="9">
        <f t="shared" si="168"/>
        <v>212.03985938689627</v>
      </c>
      <c r="J353" s="9">
        <f t="shared" si="179"/>
        <v>227.24438513193709</v>
      </c>
      <c r="L353" s="9">
        <f t="shared" si="167"/>
        <v>0</v>
      </c>
      <c r="M353" s="9">
        <f t="shared" si="189"/>
        <v>0</v>
      </c>
      <c r="N353" s="9">
        <f t="shared" si="180"/>
        <v>0</v>
      </c>
      <c r="O353" s="9">
        <f t="shared" si="190"/>
        <v>0</v>
      </c>
      <c r="P353" s="9">
        <f t="shared" si="181"/>
        <v>0</v>
      </c>
      <c r="Q353" s="9">
        <f t="shared" si="182"/>
        <v>0</v>
      </c>
      <c r="S353" s="9">
        <f t="shared" si="191"/>
        <v>0</v>
      </c>
      <c r="T353" s="9">
        <f t="shared" si="192"/>
        <v>0</v>
      </c>
      <c r="U353" s="9">
        <f t="shared" si="169"/>
        <v>0</v>
      </c>
      <c r="V353" s="9">
        <f t="shared" si="170"/>
        <v>0</v>
      </c>
      <c r="W353" s="9">
        <f t="shared" si="183"/>
        <v>0</v>
      </c>
      <c r="X353" s="9">
        <f t="shared" si="171"/>
        <v>0</v>
      </c>
      <c r="Z353" s="9">
        <f t="shared" si="193"/>
        <v>0</v>
      </c>
      <c r="AA353" s="9">
        <f t="shared" si="198"/>
        <v>0</v>
      </c>
      <c r="AB353" s="9">
        <f t="shared" si="172"/>
        <v>0</v>
      </c>
      <c r="AC353" s="9">
        <f t="shared" si="173"/>
        <v>0</v>
      </c>
      <c r="AD353" s="9">
        <f t="shared" si="184"/>
        <v>0</v>
      </c>
      <c r="AE353" s="9">
        <f t="shared" si="174"/>
        <v>0</v>
      </c>
      <c r="AG353" s="9">
        <f t="shared" si="194"/>
        <v>0</v>
      </c>
      <c r="AH353" s="9">
        <f t="shared" si="195"/>
        <v>0</v>
      </c>
      <c r="AI353" s="9">
        <f t="shared" si="175"/>
        <v>0</v>
      </c>
      <c r="AJ353" s="9">
        <f t="shared" si="176"/>
        <v>0</v>
      </c>
      <c r="AK353" s="9">
        <f t="shared" si="185"/>
        <v>0</v>
      </c>
      <c r="AL353" s="9">
        <f t="shared" si="196"/>
        <v>0</v>
      </c>
    </row>
    <row r="354" spans="1:38">
      <c r="A354" s="8">
        <v>346</v>
      </c>
      <c r="B354" s="9">
        <f t="shared" si="197"/>
        <v>2220.6842598196345</v>
      </c>
      <c r="C354" s="10">
        <f t="shared" si="177"/>
        <v>0.3</v>
      </c>
      <c r="D354" s="11">
        <f t="shared" si="166"/>
        <v>2.9285530376777613E-2</v>
      </c>
      <c r="E354" s="9">
        <f t="shared" si="186"/>
        <v>155.55549644002403</v>
      </c>
      <c r="F354" s="9">
        <f t="shared" si="187"/>
        <v>13.879276623872714</v>
      </c>
      <c r="G354" s="9">
        <f t="shared" si="188"/>
        <v>141.6762198161513</v>
      </c>
      <c r="H354" s="9">
        <f t="shared" si="178"/>
        <v>60.88485310908689</v>
      </c>
      <c r="I354" s="9">
        <f t="shared" si="168"/>
        <v>202.56107292523819</v>
      </c>
      <c r="J354" s="9">
        <f t="shared" si="179"/>
        <v>216.44034954911092</v>
      </c>
      <c r="L354" s="9">
        <f t="shared" si="167"/>
        <v>0</v>
      </c>
      <c r="M354" s="9">
        <f t="shared" si="189"/>
        <v>0</v>
      </c>
      <c r="N354" s="9">
        <f t="shared" si="180"/>
        <v>0</v>
      </c>
      <c r="O354" s="9">
        <f t="shared" si="190"/>
        <v>0</v>
      </c>
      <c r="P354" s="9">
        <f t="shared" si="181"/>
        <v>0</v>
      </c>
      <c r="Q354" s="9">
        <f t="shared" si="182"/>
        <v>0</v>
      </c>
      <c r="S354" s="9">
        <f t="shared" si="191"/>
        <v>0</v>
      </c>
      <c r="T354" s="9">
        <f t="shared" si="192"/>
        <v>0</v>
      </c>
      <c r="U354" s="9">
        <f t="shared" si="169"/>
        <v>0</v>
      </c>
      <c r="V354" s="9">
        <f t="shared" si="170"/>
        <v>0</v>
      </c>
      <c r="W354" s="9">
        <f t="shared" si="183"/>
        <v>0</v>
      </c>
      <c r="X354" s="9">
        <f t="shared" si="171"/>
        <v>0</v>
      </c>
      <c r="Z354" s="9">
        <f t="shared" si="193"/>
        <v>0</v>
      </c>
      <c r="AA354" s="9">
        <f t="shared" si="198"/>
        <v>0</v>
      </c>
      <c r="AB354" s="9">
        <f t="shared" si="172"/>
        <v>0</v>
      </c>
      <c r="AC354" s="9">
        <f t="shared" si="173"/>
        <v>0</v>
      </c>
      <c r="AD354" s="9">
        <f t="shared" si="184"/>
        <v>0</v>
      </c>
      <c r="AE354" s="9">
        <f t="shared" si="174"/>
        <v>0</v>
      </c>
      <c r="AG354" s="9">
        <f t="shared" si="194"/>
        <v>0</v>
      </c>
      <c r="AH354" s="9">
        <f t="shared" si="195"/>
        <v>0</v>
      </c>
      <c r="AI354" s="9">
        <f t="shared" si="175"/>
        <v>0</v>
      </c>
      <c r="AJ354" s="9">
        <f t="shared" si="176"/>
        <v>0</v>
      </c>
      <c r="AK354" s="9">
        <f t="shared" si="185"/>
        <v>0</v>
      </c>
      <c r="AL354" s="9">
        <f t="shared" si="196"/>
        <v>0</v>
      </c>
    </row>
    <row r="355" spans="1:38">
      <c r="A355" s="8">
        <v>347</v>
      </c>
      <c r="B355" s="9">
        <f t="shared" si="197"/>
        <v>2018.1231868943962</v>
      </c>
      <c r="C355" s="10">
        <f t="shared" si="177"/>
        <v>0.3</v>
      </c>
      <c r="D355" s="11">
        <f t="shared" si="166"/>
        <v>2.9285530376777613E-2</v>
      </c>
      <c r="E355" s="9">
        <f t="shared" si="186"/>
        <v>150.99997122375481</v>
      </c>
      <c r="F355" s="9">
        <f t="shared" si="187"/>
        <v>12.613269918089975</v>
      </c>
      <c r="G355" s="9">
        <f t="shared" si="188"/>
        <v>138.38670130566484</v>
      </c>
      <c r="H355" s="9">
        <f t="shared" si="178"/>
        <v>55.049079949045982</v>
      </c>
      <c r="I355" s="9">
        <f t="shared" si="168"/>
        <v>193.43578125471083</v>
      </c>
      <c r="J355" s="9">
        <f t="shared" si="179"/>
        <v>206.0490511728008</v>
      </c>
      <c r="L355" s="9">
        <f t="shared" si="167"/>
        <v>0</v>
      </c>
      <c r="M355" s="9">
        <f t="shared" si="189"/>
        <v>0</v>
      </c>
      <c r="N355" s="9">
        <f t="shared" si="180"/>
        <v>0</v>
      </c>
      <c r="O355" s="9">
        <f t="shared" si="190"/>
        <v>0</v>
      </c>
      <c r="P355" s="9">
        <f t="shared" si="181"/>
        <v>0</v>
      </c>
      <c r="Q355" s="9">
        <f t="shared" si="182"/>
        <v>0</v>
      </c>
      <c r="S355" s="9">
        <f t="shared" si="191"/>
        <v>0</v>
      </c>
      <c r="T355" s="9">
        <f t="shared" si="192"/>
        <v>0</v>
      </c>
      <c r="U355" s="9">
        <f t="shared" si="169"/>
        <v>0</v>
      </c>
      <c r="V355" s="9">
        <f t="shared" si="170"/>
        <v>0</v>
      </c>
      <c r="W355" s="9">
        <f t="shared" si="183"/>
        <v>0</v>
      </c>
      <c r="X355" s="9">
        <f t="shared" si="171"/>
        <v>0</v>
      </c>
      <c r="Z355" s="9">
        <f t="shared" si="193"/>
        <v>0</v>
      </c>
      <c r="AA355" s="9">
        <f t="shared" si="198"/>
        <v>0</v>
      </c>
      <c r="AB355" s="9">
        <f t="shared" si="172"/>
        <v>0</v>
      </c>
      <c r="AC355" s="9">
        <f t="shared" si="173"/>
        <v>0</v>
      </c>
      <c r="AD355" s="9">
        <f t="shared" si="184"/>
        <v>0</v>
      </c>
      <c r="AE355" s="9">
        <f t="shared" si="174"/>
        <v>0</v>
      </c>
      <c r="AG355" s="9">
        <f t="shared" si="194"/>
        <v>0</v>
      </c>
      <c r="AH355" s="9">
        <f t="shared" si="195"/>
        <v>0</v>
      </c>
      <c r="AI355" s="9">
        <f t="shared" si="175"/>
        <v>0</v>
      </c>
      <c r="AJ355" s="9">
        <f t="shared" si="176"/>
        <v>0</v>
      </c>
      <c r="AK355" s="9">
        <f t="shared" si="185"/>
        <v>0</v>
      </c>
      <c r="AL355" s="9">
        <f t="shared" si="196"/>
        <v>0</v>
      </c>
    </row>
    <row r="356" spans="1:38">
      <c r="A356" s="8">
        <v>348</v>
      </c>
      <c r="B356" s="9">
        <f t="shared" si="197"/>
        <v>1824.6874056396855</v>
      </c>
      <c r="C356" s="10">
        <f t="shared" si="177"/>
        <v>0.3</v>
      </c>
      <c r="D356" s="11">
        <f t="shared" si="166"/>
        <v>2.9285530376777613E-2</v>
      </c>
      <c r="E356" s="9">
        <f t="shared" si="186"/>
        <v>146.57785697958917</v>
      </c>
      <c r="F356" s="9">
        <f t="shared" si="187"/>
        <v>11.404296285248034</v>
      </c>
      <c r="G356" s="9">
        <f t="shared" si="188"/>
        <v>135.17356069434115</v>
      </c>
      <c r="H356" s="9">
        <f t="shared" si="178"/>
        <v>49.478309028133225</v>
      </c>
      <c r="I356" s="9">
        <f t="shared" si="168"/>
        <v>184.65186972247437</v>
      </c>
      <c r="J356" s="9">
        <f t="shared" si="179"/>
        <v>196.0561660077224</v>
      </c>
      <c r="L356" s="9">
        <f t="shared" si="167"/>
        <v>0</v>
      </c>
      <c r="M356" s="9">
        <f t="shared" si="189"/>
        <v>0</v>
      </c>
      <c r="N356" s="9">
        <f t="shared" si="180"/>
        <v>0</v>
      </c>
      <c r="O356" s="9">
        <f t="shared" si="190"/>
        <v>0</v>
      </c>
      <c r="P356" s="9">
        <f t="shared" si="181"/>
        <v>0</v>
      </c>
      <c r="Q356" s="9">
        <f t="shared" si="182"/>
        <v>0</v>
      </c>
      <c r="S356" s="9">
        <f t="shared" si="191"/>
        <v>0</v>
      </c>
      <c r="T356" s="9">
        <f t="shared" si="192"/>
        <v>0</v>
      </c>
      <c r="U356" s="9">
        <f t="shared" si="169"/>
        <v>0</v>
      </c>
      <c r="V356" s="9">
        <f t="shared" si="170"/>
        <v>0</v>
      </c>
      <c r="W356" s="9">
        <f t="shared" si="183"/>
        <v>0</v>
      </c>
      <c r="X356" s="9">
        <f t="shared" si="171"/>
        <v>0</v>
      </c>
      <c r="Z356" s="9">
        <f t="shared" si="193"/>
        <v>0</v>
      </c>
      <c r="AA356" s="9">
        <f t="shared" si="198"/>
        <v>0</v>
      </c>
      <c r="AB356" s="9">
        <f t="shared" si="172"/>
        <v>0</v>
      </c>
      <c r="AC356" s="9">
        <f t="shared" si="173"/>
        <v>0</v>
      </c>
      <c r="AD356" s="9">
        <f t="shared" si="184"/>
        <v>0</v>
      </c>
      <c r="AE356" s="9">
        <f t="shared" si="174"/>
        <v>0</v>
      </c>
      <c r="AG356" s="9">
        <f t="shared" si="194"/>
        <v>0</v>
      </c>
      <c r="AH356" s="9">
        <f t="shared" si="195"/>
        <v>0</v>
      </c>
      <c r="AI356" s="9">
        <f t="shared" si="175"/>
        <v>0</v>
      </c>
      <c r="AJ356" s="9">
        <f t="shared" si="176"/>
        <v>0</v>
      </c>
      <c r="AK356" s="9">
        <f t="shared" si="185"/>
        <v>0</v>
      </c>
      <c r="AL356" s="9">
        <f t="shared" si="196"/>
        <v>0</v>
      </c>
    </row>
    <row r="357" spans="1:38">
      <c r="A357" s="8">
        <v>349</v>
      </c>
      <c r="B357" s="9">
        <f t="shared" si="197"/>
        <v>1640.0355359172111</v>
      </c>
      <c r="C357" s="10">
        <f t="shared" si="177"/>
        <v>0.3</v>
      </c>
      <c r="D357" s="11">
        <f t="shared" si="166"/>
        <v>2.9285530376777613E-2</v>
      </c>
      <c r="E357" s="9">
        <f t="shared" si="186"/>
        <v>142.28524669645063</v>
      </c>
      <c r="F357" s="9">
        <f t="shared" si="187"/>
        <v>10.250222099482569</v>
      </c>
      <c r="G357" s="9">
        <f t="shared" si="188"/>
        <v>132.03502459696807</v>
      </c>
      <c r="H357" s="9">
        <f t="shared" si="178"/>
        <v>44.162594782465149</v>
      </c>
      <c r="I357" s="9">
        <f t="shared" si="168"/>
        <v>176.19761937943321</v>
      </c>
      <c r="J357" s="9">
        <f t="shared" si="179"/>
        <v>186.44784147891579</v>
      </c>
      <c r="L357" s="9">
        <f t="shared" si="167"/>
        <v>0</v>
      </c>
      <c r="M357" s="9">
        <f t="shared" si="189"/>
        <v>0</v>
      </c>
      <c r="N357" s="9">
        <f t="shared" si="180"/>
        <v>0</v>
      </c>
      <c r="O357" s="9">
        <f t="shared" si="190"/>
        <v>0</v>
      </c>
      <c r="P357" s="9">
        <f t="shared" si="181"/>
        <v>0</v>
      </c>
      <c r="Q357" s="9">
        <f t="shared" si="182"/>
        <v>0</v>
      </c>
      <c r="S357" s="9">
        <f t="shared" si="191"/>
        <v>0</v>
      </c>
      <c r="T357" s="9">
        <f t="shared" si="192"/>
        <v>0</v>
      </c>
      <c r="U357" s="9">
        <f t="shared" si="169"/>
        <v>0</v>
      </c>
      <c r="V357" s="9">
        <f t="shared" si="170"/>
        <v>0</v>
      </c>
      <c r="W357" s="9">
        <f t="shared" si="183"/>
        <v>0</v>
      </c>
      <c r="X357" s="9">
        <f t="shared" si="171"/>
        <v>0</v>
      </c>
      <c r="Z357" s="9">
        <f t="shared" si="193"/>
        <v>0</v>
      </c>
      <c r="AA357" s="9">
        <f t="shared" si="198"/>
        <v>0</v>
      </c>
      <c r="AB357" s="9">
        <f t="shared" si="172"/>
        <v>0</v>
      </c>
      <c r="AC357" s="9">
        <f t="shared" si="173"/>
        <v>0</v>
      </c>
      <c r="AD357" s="9">
        <f t="shared" si="184"/>
        <v>0</v>
      </c>
      <c r="AE357" s="9">
        <f t="shared" si="174"/>
        <v>0</v>
      </c>
      <c r="AG357" s="9">
        <f t="shared" si="194"/>
        <v>0</v>
      </c>
      <c r="AH357" s="9">
        <f t="shared" si="195"/>
        <v>0</v>
      </c>
      <c r="AI357" s="9">
        <f t="shared" si="175"/>
        <v>0</v>
      </c>
      <c r="AJ357" s="9">
        <f t="shared" si="176"/>
        <v>0</v>
      </c>
      <c r="AK357" s="9">
        <f t="shared" si="185"/>
        <v>0</v>
      </c>
      <c r="AL357" s="9">
        <f t="shared" si="196"/>
        <v>0</v>
      </c>
    </row>
    <row r="358" spans="1:38">
      <c r="A358" s="8">
        <v>350</v>
      </c>
      <c r="B358" s="9">
        <f t="shared" si="197"/>
        <v>1463.8379165377778</v>
      </c>
      <c r="C358" s="10">
        <f t="shared" si="177"/>
        <v>0.3</v>
      </c>
      <c r="D358" s="11">
        <f t="shared" si="166"/>
        <v>2.9285530376777613E-2</v>
      </c>
      <c r="E358" s="9">
        <f t="shared" si="186"/>
        <v>138.11834778215442</v>
      </c>
      <c r="F358" s="9">
        <f t="shared" si="187"/>
        <v>9.1489869783611102</v>
      </c>
      <c r="G358" s="9">
        <f t="shared" si="188"/>
        <v>128.96936080379331</v>
      </c>
      <c r="H358" s="9">
        <f t="shared" si="178"/>
        <v>39.092333637952862</v>
      </c>
      <c r="I358" s="9">
        <f t="shared" si="168"/>
        <v>168.06169444174617</v>
      </c>
      <c r="J358" s="9">
        <f t="shared" si="179"/>
        <v>177.21068142010728</v>
      </c>
      <c r="L358" s="9">
        <f t="shared" si="167"/>
        <v>0</v>
      </c>
      <c r="M358" s="9">
        <f t="shared" si="189"/>
        <v>0</v>
      </c>
      <c r="N358" s="9">
        <f t="shared" si="180"/>
        <v>0</v>
      </c>
      <c r="O358" s="9">
        <f t="shared" si="190"/>
        <v>0</v>
      </c>
      <c r="P358" s="9">
        <f t="shared" si="181"/>
        <v>0</v>
      </c>
      <c r="Q358" s="9">
        <f t="shared" si="182"/>
        <v>0</v>
      </c>
      <c r="S358" s="9">
        <f t="shared" si="191"/>
        <v>0</v>
      </c>
      <c r="T358" s="9">
        <f t="shared" si="192"/>
        <v>0</v>
      </c>
      <c r="U358" s="9">
        <f t="shared" si="169"/>
        <v>0</v>
      </c>
      <c r="V358" s="9">
        <f t="shared" si="170"/>
        <v>0</v>
      </c>
      <c r="W358" s="9">
        <f t="shared" si="183"/>
        <v>0</v>
      </c>
      <c r="X358" s="9">
        <f t="shared" si="171"/>
        <v>0</v>
      </c>
      <c r="Z358" s="9">
        <f t="shared" si="193"/>
        <v>0</v>
      </c>
      <c r="AA358" s="9">
        <f t="shared" si="198"/>
        <v>0</v>
      </c>
      <c r="AB358" s="9">
        <f t="shared" si="172"/>
        <v>0</v>
      </c>
      <c r="AC358" s="9">
        <f t="shared" si="173"/>
        <v>0</v>
      </c>
      <c r="AD358" s="9">
        <f t="shared" si="184"/>
        <v>0</v>
      </c>
      <c r="AE358" s="9">
        <f t="shared" si="174"/>
        <v>0</v>
      </c>
      <c r="AG358" s="9">
        <f t="shared" si="194"/>
        <v>0</v>
      </c>
      <c r="AH358" s="9">
        <f t="shared" si="195"/>
        <v>0</v>
      </c>
      <c r="AI358" s="9">
        <f t="shared" si="175"/>
        <v>0</v>
      </c>
      <c r="AJ358" s="9">
        <f t="shared" si="176"/>
        <v>0</v>
      </c>
      <c r="AK358" s="9">
        <f t="shared" si="185"/>
        <v>0</v>
      </c>
      <c r="AL358" s="9">
        <f t="shared" si="196"/>
        <v>0</v>
      </c>
    </row>
    <row r="359" spans="1:38">
      <c r="A359" s="8">
        <v>351</v>
      </c>
      <c r="B359" s="9">
        <f t="shared" si="197"/>
        <v>1295.7762220960317</v>
      </c>
      <c r="C359" s="10">
        <f t="shared" si="177"/>
        <v>0.3</v>
      </c>
      <c r="D359" s="11">
        <f t="shared" si="166"/>
        <v>2.9285530376777613E-2</v>
      </c>
      <c r="E359" s="9">
        <f t="shared" si="186"/>
        <v>134.07347871259</v>
      </c>
      <c r="F359" s="9">
        <f t="shared" si="187"/>
        <v>8.0986013881001977</v>
      </c>
      <c r="G359" s="9">
        <f t="shared" si="188"/>
        <v>125.97487732448981</v>
      </c>
      <c r="H359" s="9">
        <f t="shared" si="178"/>
        <v>34.258252817102289</v>
      </c>
      <c r="I359" s="9">
        <f t="shared" si="168"/>
        <v>160.23313014159208</v>
      </c>
      <c r="J359" s="9">
        <f t="shared" si="179"/>
        <v>168.33173152969229</v>
      </c>
      <c r="L359" s="9">
        <f t="shared" si="167"/>
        <v>0</v>
      </c>
      <c r="M359" s="9">
        <f t="shared" si="189"/>
        <v>0</v>
      </c>
      <c r="N359" s="9">
        <f t="shared" si="180"/>
        <v>0</v>
      </c>
      <c r="O359" s="9">
        <f t="shared" si="190"/>
        <v>0</v>
      </c>
      <c r="P359" s="9">
        <f t="shared" si="181"/>
        <v>0</v>
      </c>
      <c r="Q359" s="9">
        <f t="shared" si="182"/>
        <v>0</v>
      </c>
      <c r="S359" s="9">
        <f t="shared" si="191"/>
        <v>0</v>
      </c>
      <c r="T359" s="9">
        <f t="shared" si="192"/>
        <v>0</v>
      </c>
      <c r="U359" s="9">
        <f t="shared" si="169"/>
        <v>0</v>
      </c>
      <c r="V359" s="9">
        <f t="shared" si="170"/>
        <v>0</v>
      </c>
      <c r="W359" s="9">
        <f t="shared" si="183"/>
        <v>0</v>
      </c>
      <c r="X359" s="9">
        <f t="shared" si="171"/>
        <v>0</v>
      </c>
      <c r="Z359" s="9">
        <f t="shared" si="193"/>
        <v>0</v>
      </c>
      <c r="AA359" s="9">
        <f t="shared" si="198"/>
        <v>0</v>
      </c>
      <c r="AB359" s="9">
        <f t="shared" si="172"/>
        <v>0</v>
      </c>
      <c r="AC359" s="9">
        <f t="shared" si="173"/>
        <v>0</v>
      </c>
      <c r="AD359" s="9">
        <f t="shared" si="184"/>
        <v>0</v>
      </c>
      <c r="AE359" s="9">
        <f t="shared" si="174"/>
        <v>0</v>
      </c>
      <c r="AG359" s="9">
        <f t="shared" si="194"/>
        <v>0</v>
      </c>
      <c r="AH359" s="9">
        <f t="shared" si="195"/>
        <v>0</v>
      </c>
      <c r="AI359" s="9">
        <f t="shared" si="175"/>
        <v>0</v>
      </c>
      <c r="AJ359" s="9">
        <f t="shared" si="176"/>
        <v>0</v>
      </c>
      <c r="AK359" s="9">
        <f t="shared" si="185"/>
        <v>0</v>
      </c>
      <c r="AL359" s="9">
        <f t="shared" si="196"/>
        <v>0</v>
      </c>
    </row>
    <row r="360" spans="1:38">
      <c r="A360" s="8">
        <v>352</v>
      </c>
      <c r="B360" s="9">
        <f t="shared" si="197"/>
        <v>1135.5430919544397</v>
      </c>
      <c r="C360" s="10">
        <f t="shared" si="177"/>
        <v>0.3</v>
      </c>
      <c r="D360" s="11">
        <f t="shared" si="166"/>
        <v>2.9285530376777613E-2</v>
      </c>
      <c r="E360" s="9">
        <f t="shared" si="186"/>
        <v>130.14706577903243</v>
      </c>
      <c r="F360" s="9">
        <f t="shared" si="187"/>
        <v>7.0971443247152477</v>
      </c>
      <c r="G360" s="9">
        <f t="shared" si="188"/>
        <v>123.04992145431719</v>
      </c>
      <c r="H360" s="9">
        <f t="shared" si="178"/>
        <v>29.651399500961212</v>
      </c>
      <c r="I360" s="9">
        <f t="shared" si="168"/>
        <v>152.70132095527839</v>
      </c>
      <c r="J360" s="9">
        <f t="shared" si="179"/>
        <v>159.79846527999365</v>
      </c>
      <c r="L360" s="9">
        <f t="shared" si="167"/>
        <v>0</v>
      </c>
      <c r="M360" s="9">
        <f t="shared" si="189"/>
        <v>0</v>
      </c>
      <c r="N360" s="9">
        <f t="shared" si="180"/>
        <v>0</v>
      </c>
      <c r="O360" s="9">
        <f t="shared" si="190"/>
        <v>0</v>
      </c>
      <c r="P360" s="9">
        <f t="shared" si="181"/>
        <v>0</v>
      </c>
      <c r="Q360" s="9">
        <f t="shared" si="182"/>
        <v>0</v>
      </c>
      <c r="S360" s="9">
        <f t="shared" si="191"/>
        <v>0</v>
      </c>
      <c r="T360" s="9">
        <f t="shared" si="192"/>
        <v>0</v>
      </c>
      <c r="U360" s="9">
        <f t="shared" si="169"/>
        <v>0</v>
      </c>
      <c r="V360" s="9">
        <f t="shared" si="170"/>
        <v>0</v>
      </c>
      <c r="W360" s="9">
        <f t="shared" si="183"/>
        <v>0</v>
      </c>
      <c r="X360" s="9">
        <f t="shared" si="171"/>
        <v>0</v>
      </c>
      <c r="Z360" s="9">
        <f t="shared" si="193"/>
        <v>0</v>
      </c>
      <c r="AA360" s="9">
        <f t="shared" si="198"/>
        <v>0</v>
      </c>
      <c r="AB360" s="9">
        <f t="shared" si="172"/>
        <v>0</v>
      </c>
      <c r="AC360" s="9">
        <f t="shared" si="173"/>
        <v>0</v>
      </c>
      <c r="AD360" s="9">
        <f t="shared" si="184"/>
        <v>0</v>
      </c>
      <c r="AE360" s="9">
        <f t="shared" si="174"/>
        <v>0</v>
      </c>
      <c r="AG360" s="9">
        <f t="shared" si="194"/>
        <v>0</v>
      </c>
      <c r="AH360" s="9">
        <f t="shared" si="195"/>
        <v>0</v>
      </c>
      <c r="AI360" s="9">
        <f t="shared" si="175"/>
        <v>0</v>
      </c>
      <c r="AJ360" s="9">
        <f t="shared" si="176"/>
        <v>0</v>
      </c>
      <c r="AK360" s="9">
        <f t="shared" si="185"/>
        <v>0</v>
      </c>
      <c r="AL360" s="9">
        <f t="shared" si="196"/>
        <v>0</v>
      </c>
    </row>
    <row r="361" spans="1:38">
      <c r="A361" s="8">
        <v>353</v>
      </c>
      <c r="B361" s="9">
        <f t="shared" si="197"/>
        <v>982.84177099916133</v>
      </c>
      <c r="C361" s="10">
        <f t="shared" si="177"/>
        <v>0.3</v>
      </c>
      <c r="D361" s="11">
        <f t="shared" si="166"/>
        <v>2.9285530376777613E-2</v>
      </c>
      <c r="E361" s="9">
        <f t="shared" si="186"/>
        <v>126.33563993071216</v>
      </c>
      <c r="F361" s="9">
        <f t="shared" si="187"/>
        <v>6.1427610687447576</v>
      </c>
      <c r="G361" s="9">
        <f t="shared" si="188"/>
        <v>120.1928788619674</v>
      </c>
      <c r="H361" s="9">
        <f t="shared" si="178"/>
        <v>25.263130335177348</v>
      </c>
      <c r="I361" s="9">
        <f t="shared" si="168"/>
        <v>145.45600919714474</v>
      </c>
      <c r="J361" s="9">
        <f t="shared" si="179"/>
        <v>151.5987702658895</v>
      </c>
      <c r="L361" s="9">
        <f t="shared" si="167"/>
        <v>0</v>
      </c>
      <c r="M361" s="9">
        <f t="shared" si="189"/>
        <v>0</v>
      </c>
      <c r="N361" s="9">
        <f t="shared" si="180"/>
        <v>0</v>
      </c>
      <c r="O361" s="9">
        <f t="shared" si="190"/>
        <v>0</v>
      </c>
      <c r="P361" s="9">
        <f t="shared" si="181"/>
        <v>0</v>
      </c>
      <c r="Q361" s="9">
        <f t="shared" si="182"/>
        <v>0</v>
      </c>
      <c r="S361" s="9">
        <f t="shared" si="191"/>
        <v>0</v>
      </c>
      <c r="T361" s="9">
        <f t="shared" si="192"/>
        <v>0</v>
      </c>
      <c r="U361" s="9">
        <f t="shared" si="169"/>
        <v>0</v>
      </c>
      <c r="V361" s="9">
        <f t="shared" si="170"/>
        <v>0</v>
      </c>
      <c r="W361" s="9">
        <f t="shared" si="183"/>
        <v>0</v>
      </c>
      <c r="X361" s="9">
        <f t="shared" si="171"/>
        <v>0</v>
      </c>
      <c r="Z361" s="9">
        <f t="shared" si="193"/>
        <v>0</v>
      </c>
      <c r="AA361" s="9">
        <f t="shared" si="198"/>
        <v>0</v>
      </c>
      <c r="AB361" s="9">
        <f t="shared" si="172"/>
        <v>0</v>
      </c>
      <c r="AC361" s="9">
        <f t="shared" si="173"/>
        <v>0</v>
      </c>
      <c r="AD361" s="9">
        <f t="shared" si="184"/>
        <v>0</v>
      </c>
      <c r="AE361" s="9">
        <f t="shared" si="174"/>
        <v>0</v>
      </c>
      <c r="AG361" s="9">
        <f t="shared" si="194"/>
        <v>0</v>
      </c>
      <c r="AH361" s="9">
        <f t="shared" si="195"/>
        <v>0</v>
      </c>
      <c r="AI361" s="9">
        <f t="shared" si="175"/>
        <v>0</v>
      </c>
      <c r="AJ361" s="9">
        <f t="shared" si="176"/>
        <v>0</v>
      </c>
      <c r="AK361" s="9">
        <f t="shared" si="185"/>
        <v>0</v>
      </c>
      <c r="AL361" s="9">
        <f t="shared" si="196"/>
        <v>0</v>
      </c>
    </row>
    <row r="362" spans="1:38">
      <c r="A362" s="8">
        <v>354</v>
      </c>
      <c r="B362" s="9">
        <f t="shared" si="197"/>
        <v>837.38576180201653</v>
      </c>
      <c r="C362" s="10">
        <f t="shared" si="177"/>
        <v>0.3</v>
      </c>
      <c r="D362" s="11">
        <f t="shared" si="166"/>
        <v>2.9285530376777613E-2</v>
      </c>
      <c r="E362" s="9">
        <f t="shared" si="186"/>
        <v>122.6358337098516</v>
      </c>
      <c r="F362" s="9">
        <f t="shared" si="187"/>
        <v>5.233661011262603</v>
      </c>
      <c r="G362" s="9">
        <f t="shared" si="188"/>
        <v>117.402172698589</v>
      </c>
      <c r="H362" s="9">
        <f t="shared" si="178"/>
        <v>21.085101269469799</v>
      </c>
      <c r="I362" s="9">
        <f t="shared" si="168"/>
        <v>138.48727396805879</v>
      </c>
      <c r="J362" s="9">
        <f t="shared" si="179"/>
        <v>143.72093497932138</v>
      </c>
      <c r="L362" s="9">
        <f t="shared" si="167"/>
        <v>0</v>
      </c>
      <c r="M362" s="9">
        <f t="shared" si="189"/>
        <v>0</v>
      </c>
      <c r="N362" s="9">
        <f t="shared" si="180"/>
        <v>0</v>
      </c>
      <c r="O362" s="9">
        <f t="shared" si="190"/>
        <v>0</v>
      </c>
      <c r="P362" s="9">
        <f t="shared" si="181"/>
        <v>0</v>
      </c>
      <c r="Q362" s="9">
        <f t="shared" si="182"/>
        <v>0</v>
      </c>
      <c r="S362" s="9">
        <f t="shared" si="191"/>
        <v>0</v>
      </c>
      <c r="T362" s="9">
        <f t="shared" si="192"/>
        <v>0</v>
      </c>
      <c r="U362" s="9">
        <f t="shared" si="169"/>
        <v>0</v>
      </c>
      <c r="V362" s="9">
        <f t="shared" si="170"/>
        <v>0</v>
      </c>
      <c r="W362" s="9">
        <f t="shared" si="183"/>
        <v>0</v>
      </c>
      <c r="X362" s="9">
        <f t="shared" si="171"/>
        <v>0</v>
      </c>
      <c r="Z362" s="9">
        <f t="shared" si="193"/>
        <v>0</v>
      </c>
      <c r="AA362" s="9">
        <f t="shared" si="198"/>
        <v>0</v>
      </c>
      <c r="AB362" s="9">
        <f t="shared" si="172"/>
        <v>0</v>
      </c>
      <c r="AC362" s="9">
        <f t="shared" si="173"/>
        <v>0</v>
      </c>
      <c r="AD362" s="9">
        <f t="shared" si="184"/>
        <v>0</v>
      </c>
      <c r="AE362" s="9">
        <f t="shared" si="174"/>
        <v>0</v>
      </c>
      <c r="AG362" s="9">
        <f t="shared" si="194"/>
        <v>0</v>
      </c>
      <c r="AH362" s="9">
        <f t="shared" si="195"/>
        <v>0</v>
      </c>
      <c r="AI362" s="9">
        <f t="shared" si="175"/>
        <v>0</v>
      </c>
      <c r="AJ362" s="9">
        <f t="shared" si="176"/>
        <v>0</v>
      </c>
      <c r="AK362" s="9">
        <f t="shared" si="185"/>
        <v>0</v>
      </c>
      <c r="AL362" s="9">
        <f t="shared" si="196"/>
        <v>0</v>
      </c>
    </row>
    <row r="363" spans="1:38">
      <c r="A363" s="8">
        <v>355</v>
      </c>
      <c r="B363" s="9">
        <f t="shared" si="197"/>
        <v>698.89848783395769</v>
      </c>
      <c r="C363" s="10">
        <f t="shared" si="177"/>
        <v>0.3</v>
      </c>
      <c r="D363" s="11">
        <f t="shared" si="166"/>
        <v>2.9285530376777613E-2</v>
      </c>
      <c r="E363" s="9">
        <f t="shared" si="186"/>
        <v>119.04437827646024</v>
      </c>
      <c r="F363" s="9">
        <f t="shared" si="187"/>
        <v>4.3681155489622352</v>
      </c>
      <c r="G363" s="9">
        <f t="shared" si="188"/>
        <v>114.676262727498</v>
      </c>
      <c r="H363" s="9">
        <f t="shared" si="178"/>
        <v>17.109257720143837</v>
      </c>
      <c r="I363" s="9">
        <f t="shared" si="168"/>
        <v>131.78552044764183</v>
      </c>
      <c r="J363" s="9">
        <f t="shared" si="179"/>
        <v>136.15363599660407</v>
      </c>
      <c r="L363" s="9">
        <f t="shared" si="167"/>
        <v>0</v>
      </c>
      <c r="M363" s="9">
        <f t="shared" si="189"/>
        <v>0</v>
      </c>
      <c r="N363" s="9">
        <f t="shared" si="180"/>
        <v>0</v>
      </c>
      <c r="O363" s="9">
        <f t="shared" si="190"/>
        <v>0</v>
      </c>
      <c r="P363" s="9">
        <f t="shared" si="181"/>
        <v>0</v>
      </c>
      <c r="Q363" s="9">
        <f t="shared" si="182"/>
        <v>0</v>
      </c>
      <c r="S363" s="9">
        <f t="shared" si="191"/>
        <v>0</v>
      </c>
      <c r="T363" s="9">
        <f t="shared" si="192"/>
        <v>0</v>
      </c>
      <c r="U363" s="9">
        <f t="shared" si="169"/>
        <v>0</v>
      </c>
      <c r="V363" s="9">
        <f t="shared" si="170"/>
        <v>0</v>
      </c>
      <c r="W363" s="9">
        <f t="shared" si="183"/>
        <v>0</v>
      </c>
      <c r="X363" s="9">
        <f t="shared" si="171"/>
        <v>0</v>
      </c>
      <c r="Z363" s="9">
        <f t="shared" si="193"/>
        <v>0</v>
      </c>
      <c r="AA363" s="9">
        <f t="shared" si="198"/>
        <v>0</v>
      </c>
      <c r="AB363" s="9">
        <f t="shared" si="172"/>
        <v>0</v>
      </c>
      <c r="AC363" s="9">
        <f t="shared" si="173"/>
        <v>0</v>
      </c>
      <c r="AD363" s="9">
        <f t="shared" si="184"/>
        <v>0</v>
      </c>
      <c r="AE363" s="9">
        <f t="shared" si="174"/>
        <v>0</v>
      </c>
      <c r="AG363" s="9">
        <f t="shared" si="194"/>
        <v>0</v>
      </c>
      <c r="AH363" s="9">
        <f t="shared" si="195"/>
        <v>0</v>
      </c>
      <c r="AI363" s="9">
        <f t="shared" si="175"/>
        <v>0</v>
      </c>
      <c r="AJ363" s="9">
        <f t="shared" si="176"/>
        <v>0</v>
      </c>
      <c r="AK363" s="9">
        <f t="shared" si="185"/>
        <v>0</v>
      </c>
      <c r="AL363" s="9">
        <f t="shared" si="196"/>
        <v>0</v>
      </c>
    </row>
    <row r="364" spans="1:38">
      <c r="A364" s="8">
        <v>356</v>
      </c>
      <c r="B364" s="9">
        <f t="shared" si="197"/>
        <v>567.11296738631586</v>
      </c>
      <c r="C364" s="10">
        <f t="shared" si="177"/>
        <v>0.3</v>
      </c>
      <c r="D364" s="11">
        <f t="shared" si="166"/>
        <v>2.9285530376777613E-2</v>
      </c>
      <c r="E364" s="9">
        <f t="shared" si="186"/>
        <v>115.55810052026061</v>
      </c>
      <c r="F364" s="9">
        <f t="shared" si="187"/>
        <v>3.5444560461644739</v>
      </c>
      <c r="G364" s="9">
        <f t="shared" si="188"/>
        <v>112.01364447409614</v>
      </c>
      <c r="H364" s="9">
        <f t="shared" si="178"/>
        <v>13.327825045596734</v>
      </c>
      <c r="I364" s="9">
        <f t="shared" si="168"/>
        <v>125.34146951969288</v>
      </c>
      <c r="J364" s="9">
        <f t="shared" si="179"/>
        <v>128.88592556585735</v>
      </c>
      <c r="L364" s="9">
        <f t="shared" si="167"/>
        <v>0</v>
      </c>
      <c r="M364" s="9">
        <f t="shared" si="189"/>
        <v>0</v>
      </c>
      <c r="N364" s="9">
        <f t="shared" si="180"/>
        <v>0</v>
      </c>
      <c r="O364" s="9">
        <f t="shared" si="190"/>
        <v>0</v>
      </c>
      <c r="P364" s="9">
        <f t="shared" si="181"/>
        <v>0</v>
      </c>
      <c r="Q364" s="9">
        <f t="shared" si="182"/>
        <v>0</v>
      </c>
      <c r="S364" s="9">
        <f t="shared" si="191"/>
        <v>0</v>
      </c>
      <c r="T364" s="9">
        <f t="shared" si="192"/>
        <v>0</v>
      </c>
      <c r="U364" s="9">
        <f t="shared" si="169"/>
        <v>0</v>
      </c>
      <c r="V364" s="9">
        <f t="shared" si="170"/>
        <v>0</v>
      </c>
      <c r="W364" s="9">
        <f t="shared" si="183"/>
        <v>0</v>
      </c>
      <c r="X364" s="9">
        <f t="shared" si="171"/>
        <v>0</v>
      </c>
      <c r="Z364" s="9">
        <f t="shared" si="193"/>
        <v>0</v>
      </c>
      <c r="AA364" s="9">
        <f t="shared" si="198"/>
        <v>0</v>
      </c>
      <c r="AB364" s="9">
        <f t="shared" si="172"/>
        <v>0</v>
      </c>
      <c r="AC364" s="9">
        <f t="shared" si="173"/>
        <v>0</v>
      </c>
      <c r="AD364" s="9">
        <f t="shared" si="184"/>
        <v>0</v>
      </c>
      <c r="AE364" s="9">
        <f t="shared" si="174"/>
        <v>0</v>
      </c>
      <c r="AG364" s="9">
        <f t="shared" si="194"/>
        <v>0</v>
      </c>
      <c r="AH364" s="9">
        <f t="shared" si="195"/>
        <v>0</v>
      </c>
      <c r="AI364" s="9">
        <f t="shared" si="175"/>
        <v>0</v>
      </c>
      <c r="AJ364" s="9">
        <f t="shared" si="176"/>
        <v>0</v>
      </c>
      <c r="AK364" s="9">
        <f t="shared" si="185"/>
        <v>0</v>
      </c>
      <c r="AL364" s="9">
        <f t="shared" si="196"/>
        <v>0</v>
      </c>
    </row>
    <row r="365" spans="1:38">
      <c r="A365" s="8">
        <v>357</v>
      </c>
      <c r="B365" s="9">
        <f t="shared" si="197"/>
        <v>441.77149786662301</v>
      </c>
      <c r="C365" s="10">
        <f t="shared" si="177"/>
        <v>0.3</v>
      </c>
      <c r="D365" s="11">
        <f t="shared" si="166"/>
        <v>2.9285530376777613E-2</v>
      </c>
      <c r="E365" s="9">
        <f t="shared" si="186"/>
        <v>112.17392025719251</v>
      </c>
      <c r="F365" s="9">
        <f t="shared" si="187"/>
        <v>2.7610718616663936</v>
      </c>
      <c r="G365" s="9">
        <f t="shared" si="188"/>
        <v>109.41284839552611</v>
      </c>
      <c r="H365" s="9">
        <f t="shared" si="178"/>
        <v>9.7332993250705915</v>
      </c>
      <c r="I365" s="9">
        <f t="shared" si="168"/>
        <v>119.1461477205967</v>
      </c>
      <c r="J365" s="9">
        <f t="shared" si="179"/>
        <v>121.9072195822631</v>
      </c>
      <c r="L365" s="9">
        <f t="shared" si="167"/>
        <v>0</v>
      </c>
      <c r="M365" s="9">
        <f t="shared" si="189"/>
        <v>0</v>
      </c>
      <c r="N365" s="9">
        <f t="shared" si="180"/>
        <v>0</v>
      </c>
      <c r="O365" s="9">
        <f t="shared" si="190"/>
        <v>0</v>
      </c>
      <c r="P365" s="9">
        <f t="shared" si="181"/>
        <v>0</v>
      </c>
      <c r="Q365" s="9">
        <f t="shared" si="182"/>
        <v>0</v>
      </c>
      <c r="S365" s="9">
        <f t="shared" si="191"/>
        <v>0</v>
      </c>
      <c r="T365" s="9">
        <f t="shared" si="192"/>
        <v>0</v>
      </c>
      <c r="U365" s="9">
        <f t="shared" si="169"/>
        <v>0</v>
      </c>
      <c r="V365" s="9">
        <f t="shared" si="170"/>
        <v>0</v>
      </c>
      <c r="W365" s="9">
        <f t="shared" si="183"/>
        <v>0</v>
      </c>
      <c r="X365" s="9">
        <f t="shared" si="171"/>
        <v>0</v>
      </c>
      <c r="Z365" s="9">
        <f t="shared" si="193"/>
        <v>0</v>
      </c>
      <c r="AA365" s="9">
        <f t="shared" si="198"/>
        <v>0</v>
      </c>
      <c r="AB365" s="9">
        <f t="shared" si="172"/>
        <v>0</v>
      </c>
      <c r="AC365" s="9">
        <f t="shared" si="173"/>
        <v>0</v>
      </c>
      <c r="AD365" s="9">
        <f t="shared" si="184"/>
        <v>0</v>
      </c>
      <c r="AE365" s="9">
        <f t="shared" si="174"/>
        <v>0</v>
      </c>
      <c r="AG365" s="9">
        <f t="shared" si="194"/>
        <v>0</v>
      </c>
      <c r="AH365" s="9">
        <f t="shared" si="195"/>
        <v>0</v>
      </c>
      <c r="AI365" s="9">
        <f t="shared" si="175"/>
        <v>0</v>
      </c>
      <c r="AJ365" s="9">
        <f t="shared" si="176"/>
        <v>0</v>
      </c>
      <c r="AK365" s="9">
        <f t="shared" si="185"/>
        <v>0</v>
      </c>
      <c r="AL365" s="9">
        <f t="shared" si="196"/>
        <v>0</v>
      </c>
    </row>
    <row r="366" spans="1:38">
      <c r="A366" s="8">
        <v>358</v>
      </c>
      <c r="B366" s="9">
        <f t="shared" si="197"/>
        <v>322.62535014602634</v>
      </c>
      <c r="C366" s="10">
        <f t="shared" si="177"/>
        <v>0.3</v>
      </c>
      <c r="D366" s="11">
        <f t="shared" si="166"/>
        <v>2.9285530376777613E-2</v>
      </c>
      <c r="E366" s="9">
        <f t="shared" si="186"/>
        <v>108.88884750801815</v>
      </c>
      <c r="F366" s="9">
        <f t="shared" si="187"/>
        <v>2.0164084384126646</v>
      </c>
      <c r="G366" s="9">
        <f t="shared" si="188"/>
        <v>106.87243906960548</v>
      </c>
      <c r="H366" s="9">
        <f t="shared" si="178"/>
        <v>6.3184384312067214</v>
      </c>
      <c r="I366" s="9">
        <f t="shared" si="168"/>
        <v>113.19087750081219</v>
      </c>
      <c r="J366" s="9">
        <f t="shared" si="179"/>
        <v>115.20728593922486</v>
      </c>
      <c r="L366" s="9">
        <f t="shared" si="167"/>
        <v>0</v>
      </c>
      <c r="M366" s="9">
        <f t="shared" si="189"/>
        <v>0</v>
      </c>
      <c r="N366" s="9">
        <f t="shared" si="180"/>
        <v>0</v>
      </c>
      <c r="O366" s="9">
        <f t="shared" si="190"/>
        <v>0</v>
      </c>
      <c r="P366" s="9">
        <f t="shared" si="181"/>
        <v>0</v>
      </c>
      <c r="Q366" s="9">
        <f t="shared" si="182"/>
        <v>0</v>
      </c>
      <c r="S366" s="9">
        <f t="shared" si="191"/>
        <v>0</v>
      </c>
      <c r="T366" s="9">
        <f t="shared" si="192"/>
        <v>0</v>
      </c>
      <c r="U366" s="9">
        <f t="shared" si="169"/>
        <v>0</v>
      </c>
      <c r="V366" s="9">
        <f t="shared" si="170"/>
        <v>0</v>
      </c>
      <c r="W366" s="9">
        <f t="shared" si="183"/>
        <v>0</v>
      </c>
      <c r="X366" s="9">
        <f t="shared" si="171"/>
        <v>0</v>
      </c>
      <c r="Z366" s="9">
        <f t="shared" si="193"/>
        <v>0</v>
      </c>
      <c r="AA366" s="9">
        <f t="shared" si="198"/>
        <v>0</v>
      </c>
      <c r="AB366" s="9">
        <f t="shared" si="172"/>
        <v>0</v>
      </c>
      <c r="AC366" s="9">
        <f t="shared" si="173"/>
        <v>0</v>
      </c>
      <c r="AD366" s="9">
        <f t="shared" si="184"/>
        <v>0</v>
      </c>
      <c r="AE366" s="9">
        <f t="shared" si="174"/>
        <v>0</v>
      </c>
      <c r="AG366" s="9">
        <f t="shared" si="194"/>
        <v>0</v>
      </c>
      <c r="AH366" s="9">
        <f t="shared" si="195"/>
        <v>0</v>
      </c>
      <c r="AI366" s="9">
        <f t="shared" si="175"/>
        <v>0</v>
      </c>
      <c r="AJ366" s="9">
        <f t="shared" si="176"/>
        <v>0</v>
      </c>
      <c r="AK366" s="9">
        <f t="shared" si="185"/>
        <v>0</v>
      </c>
      <c r="AL366" s="9">
        <f t="shared" si="196"/>
        <v>0</v>
      </c>
    </row>
    <row r="367" spans="1:38">
      <c r="A367" s="8">
        <v>359</v>
      </c>
      <c r="B367" s="9">
        <f t="shared" si="197"/>
        <v>209.43447264521416</v>
      </c>
      <c r="C367" s="10">
        <f t="shared" si="177"/>
        <v>0.3</v>
      </c>
      <c r="D367" s="11">
        <f t="shared" si="166"/>
        <v>2.9285530376777613E-2</v>
      </c>
      <c r="E367" s="9">
        <f t="shared" si="186"/>
        <v>105.69997985663036</v>
      </c>
      <c r="F367" s="9">
        <f t="shared" si="187"/>
        <v>1.3089654540325883</v>
      </c>
      <c r="G367" s="9">
        <f t="shared" si="188"/>
        <v>104.39101440259778</v>
      </c>
      <c r="H367" s="9">
        <f t="shared" si="178"/>
        <v>3.0762533872459126</v>
      </c>
      <c r="I367" s="9">
        <f t="shared" si="168"/>
        <v>107.46726778984369</v>
      </c>
      <c r="J367" s="9">
        <f t="shared" si="179"/>
        <v>108.77623324387628</v>
      </c>
      <c r="L367" s="9">
        <f t="shared" si="167"/>
        <v>0</v>
      </c>
      <c r="M367" s="9">
        <f t="shared" si="189"/>
        <v>0</v>
      </c>
      <c r="N367" s="9">
        <f t="shared" si="180"/>
        <v>0</v>
      </c>
      <c r="O367" s="9">
        <f t="shared" si="190"/>
        <v>0</v>
      </c>
      <c r="P367" s="9">
        <f t="shared" si="181"/>
        <v>0</v>
      </c>
      <c r="Q367" s="9">
        <f t="shared" si="182"/>
        <v>0</v>
      </c>
      <c r="S367" s="9">
        <f t="shared" si="191"/>
        <v>0</v>
      </c>
      <c r="T367" s="9">
        <f t="shared" si="192"/>
        <v>0</v>
      </c>
      <c r="U367" s="9">
        <f t="shared" si="169"/>
        <v>0</v>
      </c>
      <c r="V367" s="9">
        <f t="shared" si="170"/>
        <v>0</v>
      </c>
      <c r="W367" s="9">
        <f t="shared" si="183"/>
        <v>0</v>
      </c>
      <c r="X367" s="9">
        <f t="shared" si="171"/>
        <v>0</v>
      </c>
      <c r="Z367" s="9">
        <f t="shared" si="193"/>
        <v>0</v>
      </c>
      <c r="AA367" s="9">
        <f t="shared" si="198"/>
        <v>0</v>
      </c>
      <c r="AB367" s="9">
        <f t="shared" si="172"/>
        <v>0</v>
      </c>
      <c r="AC367" s="9">
        <f t="shared" si="173"/>
        <v>0</v>
      </c>
      <c r="AD367" s="9">
        <f t="shared" si="184"/>
        <v>0</v>
      </c>
      <c r="AE367" s="9">
        <f t="shared" si="174"/>
        <v>0</v>
      </c>
      <c r="AG367" s="9">
        <f t="shared" si="194"/>
        <v>0</v>
      </c>
      <c r="AH367" s="9">
        <f t="shared" si="195"/>
        <v>0</v>
      </c>
      <c r="AI367" s="9">
        <f t="shared" si="175"/>
        <v>0</v>
      </c>
      <c r="AJ367" s="9">
        <f t="shared" si="176"/>
        <v>0</v>
      </c>
      <c r="AK367" s="9">
        <f t="shared" si="185"/>
        <v>0</v>
      </c>
      <c r="AL367" s="9">
        <f t="shared" si="196"/>
        <v>0</v>
      </c>
    </row>
    <row r="368" spans="1:38">
      <c r="A368" s="8">
        <v>360</v>
      </c>
      <c r="B368" s="9">
        <f t="shared" si="197"/>
        <v>101.96720485537047</v>
      </c>
      <c r="C368" s="10">
        <f t="shared" si="177"/>
        <v>0.3</v>
      </c>
      <c r="D368" s="11">
        <f t="shared" si="166"/>
        <v>2.9285530376777613E-2</v>
      </c>
      <c r="E368" s="9">
        <f t="shared" si="186"/>
        <v>102.60449988571509</v>
      </c>
      <c r="F368" s="9">
        <f t="shared" si="187"/>
        <v>0.63729503034606538</v>
      </c>
      <c r="G368" s="9">
        <f t="shared" si="188"/>
        <v>101.96720485536902</v>
      </c>
      <c r="H368" s="9">
        <f t="shared" ref="H368:H394" si="199">IF(B368-G368&gt;0,D368*(B368-G368),0)</f>
        <v>4.2449586579086209E-14</v>
      </c>
      <c r="I368" s="9">
        <f t="shared" si="168"/>
        <v>101.96720485536906</v>
      </c>
      <c r="J368" s="9">
        <f t="shared" si="179"/>
        <v>102.60449988571513</v>
      </c>
      <c r="L368" s="9">
        <f t="shared" si="167"/>
        <v>0</v>
      </c>
      <c r="M368" s="9">
        <f t="shared" si="189"/>
        <v>0</v>
      </c>
      <c r="N368" s="9">
        <f t="shared" si="180"/>
        <v>0</v>
      </c>
      <c r="O368" s="9">
        <f t="shared" si="190"/>
        <v>0</v>
      </c>
      <c r="P368" s="9">
        <f t="shared" si="181"/>
        <v>0</v>
      </c>
      <c r="Q368" s="9">
        <f t="shared" si="182"/>
        <v>0</v>
      </c>
      <c r="S368" s="9">
        <f t="shared" si="191"/>
        <v>0</v>
      </c>
      <c r="T368" s="9">
        <f t="shared" si="192"/>
        <v>0</v>
      </c>
      <c r="U368" s="9">
        <f t="shared" si="169"/>
        <v>0</v>
      </c>
      <c r="V368" s="9">
        <f t="shared" si="170"/>
        <v>0</v>
      </c>
      <c r="W368" s="9">
        <f t="shared" si="183"/>
        <v>0</v>
      </c>
      <c r="X368" s="9">
        <f t="shared" si="171"/>
        <v>0</v>
      </c>
      <c r="Z368" s="9">
        <f t="shared" si="193"/>
        <v>0</v>
      </c>
      <c r="AA368" s="9">
        <f t="shared" si="198"/>
        <v>0</v>
      </c>
      <c r="AB368" s="9">
        <f t="shared" si="172"/>
        <v>0</v>
      </c>
      <c r="AC368" s="9">
        <f t="shared" si="173"/>
        <v>0</v>
      </c>
      <c r="AD368" s="9">
        <f t="shared" si="184"/>
        <v>0</v>
      </c>
      <c r="AE368" s="9">
        <f t="shared" si="174"/>
        <v>0</v>
      </c>
      <c r="AG368" s="9">
        <f t="shared" si="194"/>
        <v>0</v>
      </c>
      <c r="AH368" s="9">
        <f t="shared" si="195"/>
        <v>0</v>
      </c>
      <c r="AI368" s="9">
        <f t="shared" si="175"/>
        <v>0</v>
      </c>
      <c r="AJ368" s="9">
        <f t="shared" si="176"/>
        <v>0</v>
      </c>
      <c r="AK368" s="9">
        <f t="shared" si="185"/>
        <v>0</v>
      </c>
      <c r="AL368" s="9">
        <f t="shared" si="196"/>
        <v>0</v>
      </c>
    </row>
    <row r="369" spans="1:38">
      <c r="A369" s="8">
        <v>361</v>
      </c>
      <c r="B369" s="9">
        <f>IF(B368-J368&gt;0,B368-J368,0)</f>
        <v>0</v>
      </c>
      <c r="C369" s="20">
        <f>IF(A369&lt;$D$2,($B$2/100)*($C$2*(A369/$D$2)),($B$2/100)*$C$2)</f>
        <v>0.3</v>
      </c>
      <c r="D369" s="21">
        <f t="shared" ref="D369:D392" si="200">1-(1-C369)^(1/12)</f>
        <v>2.9285530376777613E-2</v>
      </c>
      <c r="E369" s="9">
        <f t="shared" ref="E369:E408" si="201">IF(B369&gt;0,ABS(PMT($B$3/12,$A$368-A368,B369,0,0)),0)</f>
        <v>0</v>
      </c>
      <c r="F369" s="9">
        <f>B369*($B$3/12)</f>
        <v>0</v>
      </c>
      <c r="G369" s="9">
        <f>E369-F369</f>
        <v>0</v>
      </c>
      <c r="H369" s="9">
        <f t="shared" si="199"/>
        <v>0</v>
      </c>
      <c r="I369" s="9">
        <f>H369+G369</f>
        <v>0</v>
      </c>
      <c r="J369" s="9">
        <f>F369+G369+H369</f>
        <v>0</v>
      </c>
      <c r="L369" s="9">
        <f t="shared" si="167"/>
        <v>0</v>
      </c>
      <c r="M369" s="9">
        <f t="shared" si="189"/>
        <v>0</v>
      </c>
      <c r="N369" s="9">
        <f t="shared" ref="N369:N408" si="202">IF(L369&gt;0,G369,0)</f>
        <v>0</v>
      </c>
      <c r="O369" s="9">
        <f t="shared" ref="O369:O408" si="203">IF(L369&gt;0,H369,0)</f>
        <v>0</v>
      </c>
      <c r="P369" s="9">
        <f t="shared" si="181"/>
        <v>0</v>
      </c>
      <c r="Q369" s="9">
        <f t="shared" si="182"/>
        <v>0</v>
      </c>
      <c r="S369" s="9">
        <f t="shared" si="191"/>
        <v>0</v>
      </c>
      <c r="T369" s="9">
        <f t="shared" si="192"/>
        <v>0</v>
      </c>
      <c r="U369" s="9">
        <f t="shared" si="169"/>
        <v>0</v>
      </c>
      <c r="V369" s="9">
        <f t="shared" si="170"/>
        <v>0</v>
      </c>
      <c r="W369" s="9">
        <f t="shared" si="183"/>
        <v>0</v>
      </c>
      <c r="X369" s="9">
        <f t="shared" si="171"/>
        <v>0</v>
      </c>
      <c r="Z369" s="9">
        <f t="shared" si="193"/>
        <v>0</v>
      </c>
      <c r="AA369" s="9">
        <f t="shared" si="198"/>
        <v>0</v>
      </c>
      <c r="AB369" s="9">
        <f t="shared" si="172"/>
        <v>0</v>
      </c>
      <c r="AC369" s="9">
        <f t="shared" si="173"/>
        <v>0</v>
      </c>
      <c r="AD369" s="9">
        <f t="shared" si="184"/>
        <v>0</v>
      </c>
      <c r="AE369" s="9">
        <f t="shared" si="174"/>
        <v>0</v>
      </c>
      <c r="AG369" s="9">
        <f t="shared" si="194"/>
        <v>0</v>
      </c>
      <c r="AH369" s="9">
        <f t="shared" si="195"/>
        <v>0</v>
      </c>
      <c r="AI369" s="9">
        <f t="shared" si="175"/>
        <v>0</v>
      </c>
      <c r="AJ369" s="9">
        <f t="shared" si="176"/>
        <v>0</v>
      </c>
      <c r="AK369" s="9">
        <f t="shared" si="185"/>
        <v>0</v>
      </c>
      <c r="AL369" s="9">
        <f>IF(AH369+AI369+AJ369&lt;AG369,AH369+AI369+AJ369,AG369)</f>
        <v>0</v>
      </c>
    </row>
    <row r="370" spans="1:38">
      <c r="A370" s="8">
        <v>362</v>
      </c>
      <c r="B370" s="9">
        <f t="shared" ref="B370:B391" si="204">IF(B369-J369&gt;0,B369-J369,0)</f>
        <v>0</v>
      </c>
      <c r="C370" s="20">
        <f t="shared" ref="C370:C391" si="205">IF(A370&lt;$D$2,($B$2/100)*($C$2*(A370/$D$2)),($B$2/100)*$C$2)</f>
        <v>0.3</v>
      </c>
      <c r="D370" s="21">
        <f t="shared" si="200"/>
        <v>2.9285530376777613E-2</v>
      </c>
      <c r="E370" s="9">
        <f t="shared" si="201"/>
        <v>0</v>
      </c>
      <c r="F370" s="9">
        <f t="shared" ref="F370:F391" si="206">B370*($B$3/12)</f>
        <v>0</v>
      </c>
      <c r="G370" s="9">
        <f t="shared" ref="G370:G391" si="207">E370-F370</f>
        <v>0</v>
      </c>
      <c r="H370" s="9">
        <f t="shared" si="199"/>
        <v>0</v>
      </c>
      <c r="I370" s="9">
        <f t="shared" ref="I370:I391" si="208">H370+G370</f>
        <v>0</v>
      </c>
      <c r="J370" s="9">
        <f t="shared" ref="J370:J391" si="209">F370+G370+H370</f>
        <v>0</v>
      </c>
      <c r="L370" s="9">
        <f t="shared" si="167"/>
        <v>0</v>
      </c>
      <c r="M370" s="9">
        <f t="shared" si="189"/>
        <v>0</v>
      </c>
      <c r="N370" s="9">
        <f t="shared" si="202"/>
        <v>0</v>
      </c>
      <c r="O370" s="9">
        <f t="shared" si="203"/>
        <v>0</v>
      </c>
      <c r="P370" s="9">
        <f t="shared" si="181"/>
        <v>0</v>
      </c>
      <c r="Q370" s="9">
        <f t="shared" si="182"/>
        <v>0</v>
      </c>
      <c r="S370" s="9">
        <f t="shared" si="191"/>
        <v>0</v>
      </c>
      <c r="T370" s="9">
        <f t="shared" si="192"/>
        <v>0</v>
      </c>
      <c r="U370" s="9">
        <f t="shared" si="169"/>
        <v>0</v>
      </c>
      <c r="V370" s="9">
        <f t="shared" si="170"/>
        <v>0</v>
      </c>
      <c r="W370" s="9">
        <f t="shared" si="183"/>
        <v>0</v>
      </c>
      <c r="X370" s="9">
        <f t="shared" si="171"/>
        <v>0</v>
      </c>
      <c r="Z370" s="9">
        <f t="shared" si="193"/>
        <v>0</v>
      </c>
      <c r="AA370" s="9">
        <f t="shared" si="198"/>
        <v>0</v>
      </c>
      <c r="AB370" s="9">
        <f t="shared" si="172"/>
        <v>0</v>
      </c>
      <c r="AC370" s="9">
        <f t="shared" si="173"/>
        <v>0</v>
      </c>
      <c r="AD370" s="9">
        <f t="shared" si="184"/>
        <v>0</v>
      </c>
      <c r="AE370" s="9">
        <f t="shared" si="174"/>
        <v>0</v>
      </c>
      <c r="AG370" s="9">
        <f t="shared" si="194"/>
        <v>0</v>
      </c>
      <c r="AH370" s="9">
        <f t="shared" si="195"/>
        <v>0</v>
      </c>
      <c r="AI370" s="9">
        <f t="shared" si="175"/>
        <v>0</v>
      </c>
      <c r="AJ370" s="9">
        <f t="shared" si="176"/>
        <v>0</v>
      </c>
      <c r="AK370" s="9">
        <f t="shared" si="185"/>
        <v>0</v>
      </c>
      <c r="AL370" s="9">
        <f t="shared" ref="AL370:AL408" si="210">IF(AH370+AI370+AJ370&lt;AG370,AH370+AI370+AJ370,AG370)</f>
        <v>0</v>
      </c>
    </row>
    <row r="371" spans="1:38">
      <c r="A371" s="8">
        <v>363</v>
      </c>
      <c r="B371" s="9">
        <f t="shared" si="204"/>
        <v>0</v>
      </c>
      <c r="C371" s="20">
        <f t="shared" si="205"/>
        <v>0.3</v>
      </c>
      <c r="D371" s="21">
        <f t="shared" si="200"/>
        <v>2.9285530376777613E-2</v>
      </c>
      <c r="E371" s="9">
        <f t="shared" si="201"/>
        <v>0</v>
      </c>
      <c r="F371" s="9">
        <f t="shared" si="206"/>
        <v>0</v>
      </c>
      <c r="G371" s="9">
        <f t="shared" si="207"/>
        <v>0</v>
      </c>
      <c r="H371" s="9">
        <f t="shared" si="199"/>
        <v>0</v>
      </c>
      <c r="I371" s="9">
        <f t="shared" si="208"/>
        <v>0</v>
      </c>
      <c r="J371" s="9">
        <f t="shared" si="209"/>
        <v>0</v>
      </c>
      <c r="L371" s="9">
        <f t="shared" si="167"/>
        <v>0</v>
      </c>
      <c r="M371" s="9">
        <f t="shared" si="189"/>
        <v>0</v>
      </c>
      <c r="N371" s="9">
        <f t="shared" si="202"/>
        <v>0</v>
      </c>
      <c r="O371" s="9">
        <f t="shared" si="203"/>
        <v>0</v>
      </c>
      <c r="P371" s="9">
        <f t="shared" si="181"/>
        <v>0</v>
      </c>
      <c r="Q371" s="9">
        <f t="shared" si="182"/>
        <v>0</v>
      </c>
      <c r="S371" s="9">
        <f t="shared" si="191"/>
        <v>0</v>
      </c>
      <c r="T371" s="9">
        <f t="shared" si="192"/>
        <v>0</v>
      </c>
      <c r="U371" s="9">
        <f t="shared" si="169"/>
        <v>0</v>
      </c>
      <c r="V371" s="9">
        <f t="shared" si="170"/>
        <v>0</v>
      </c>
      <c r="W371" s="9">
        <f t="shared" si="183"/>
        <v>0</v>
      </c>
      <c r="X371" s="9">
        <f t="shared" si="171"/>
        <v>0</v>
      </c>
      <c r="Z371" s="9">
        <f t="shared" si="193"/>
        <v>0</v>
      </c>
      <c r="AA371" s="9">
        <f t="shared" si="198"/>
        <v>0</v>
      </c>
      <c r="AB371" s="9">
        <f t="shared" si="172"/>
        <v>0</v>
      </c>
      <c r="AC371" s="9">
        <f t="shared" si="173"/>
        <v>0</v>
      </c>
      <c r="AD371" s="9">
        <f t="shared" si="184"/>
        <v>0</v>
      </c>
      <c r="AE371" s="9">
        <f t="shared" si="174"/>
        <v>0</v>
      </c>
      <c r="AG371" s="9">
        <f t="shared" si="194"/>
        <v>0</v>
      </c>
      <c r="AH371" s="9">
        <f t="shared" si="195"/>
        <v>0</v>
      </c>
      <c r="AI371" s="9">
        <f t="shared" si="175"/>
        <v>0</v>
      </c>
      <c r="AJ371" s="9">
        <f t="shared" si="176"/>
        <v>0</v>
      </c>
      <c r="AK371" s="9">
        <f t="shared" si="185"/>
        <v>0</v>
      </c>
      <c r="AL371" s="9">
        <f t="shared" si="210"/>
        <v>0</v>
      </c>
    </row>
    <row r="372" spans="1:38">
      <c r="A372" s="8">
        <v>364</v>
      </c>
      <c r="B372" s="9">
        <f t="shared" si="204"/>
        <v>0</v>
      </c>
      <c r="C372" s="20">
        <f t="shared" si="205"/>
        <v>0.3</v>
      </c>
      <c r="D372" s="21">
        <f t="shared" si="200"/>
        <v>2.9285530376777613E-2</v>
      </c>
      <c r="E372" s="9">
        <f t="shared" si="201"/>
        <v>0</v>
      </c>
      <c r="F372" s="9">
        <f t="shared" si="206"/>
        <v>0</v>
      </c>
      <c r="G372" s="9">
        <f t="shared" si="207"/>
        <v>0</v>
      </c>
      <c r="H372" s="9">
        <f t="shared" si="199"/>
        <v>0</v>
      </c>
      <c r="I372" s="9">
        <f t="shared" si="208"/>
        <v>0</v>
      </c>
      <c r="J372" s="9">
        <f t="shared" si="209"/>
        <v>0</v>
      </c>
      <c r="L372" s="9">
        <f t="shared" si="167"/>
        <v>0</v>
      </c>
      <c r="M372" s="9">
        <f t="shared" si="189"/>
        <v>0</v>
      </c>
      <c r="N372" s="9">
        <f t="shared" si="202"/>
        <v>0</v>
      </c>
      <c r="O372" s="9">
        <f t="shared" si="203"/>
        <v>0</v>
      </c>
      <c r="P372" s="9">
        <f t="shared" si="181"/>
        <v>0</v>
      </c>
      <c r="Q372" s="9">
        <f t="shared" si="182"/>
        <v>0</v>
      </c>
      <c r="S372" s="9">
        <f t="shared" si="191"/>
        <v>0</v>
      </c>
      <c r="T372" s="9">
        <f t="shared" si="192"/>
        <v>0</v>
      </c>
      <c r="U372" s="9">
        <f t="shared" si="169"/>
        <v>0</v>
      </c>
      <c r="V372" s="9">
        <f t="shared" si="170"/>
        <v>0</v>
      </c>
      <c r="W372" s="9">
        <f t="shared" si="183"/>
        <v>0</v>
      </c>
      <c r="X372" s="9">
        <f t="shared" si="171"/>
        <v>0</v>
      </c>
      <c r="Z372" s="9">
        <f t="shared" si="193"/>
        <v>0</v>
      </c>
      <c r="AA372" s="9">
        <f t="shared" si="198"/>
        <v>0</v>
      </c>
      <c r="AB372" s="9">
        <f t="shared" si="172"/>
        <v>0</v>
      </c>
      <c r="AC372" s="9">
        <f t="shared" si="173"/>
        <v>0</v>
      </c>
      <c r="AD372" s="9">
        <f t="shared" si="184"/>
        <v>0</v>
      </c>
      <c r="AE372" s="9">
        <f t="shared" si="174"/>
        <v>0</v>
      </c>
      <c r="AG372" s="9">
        <f t="shared" si="194"/>
        <v>0</v>
      </c>
      <c r="AH372" s="9">
        <f t="shared" si="195"/>
        <v>0</v>
      </c>
      <c r="AI372" s="9">
        <f t="shared" si="175"/>
        <v>0</v>
      </c>
      <c r="AJ372" s="9">
        <f t="shared" si="176"/>
        <v>0</v>
      </c>
      <c r="AK372" s="9">
        <f t="shared" si="185"/>
        <v>0</v>
      </c>
      <c r="AL372" s="9">
        <f t="shared" si="210"/>
        <v>0</v>
      </c>
    </row>
    <row r="373" spans="1:38">
      <c r="A373" s="8">
        <v>365</v>
      </c>
      <c r="B373" s="9">
        <f t="shared" si="204"/>
        <v>0</v>
      </c>
      <c r="C373" s="20">
        <f t="shared" si="205"/>
        <v>0.3</v>
      </c>
      <c r="D373" s="21">
        <f t="shared" si="200"/>
        <v>2.9285530376777613E-2</v>
      </c>
      <c r="E373" s="9">
        <f t="shared" si="201"/>
        <v>0</v>
      </c>
      <c r="F373" s="9">
        <f t="shared" si="206"/>
        <v>0</v>
      </c>
      <c r="G373" s="9">
        <f t="shared" si="207"/>
        <v>0</v>
      </c>
      <c r="H373" s="9">
        <f t="shared" si="199"/>
        <v>0</v>
      </c>
      <c r="I373" s="9">
        <f t="shared" si="208"/>
        <v>0</v>
      </c>
      <c r="J373" s="9">
        <f t="shared" si="209"/>
        <v>0</v>
      </c>
      <c r="L373" s="9">
        <f t="shared" si="167"/>
        <v>0</v>
      </c>
      <c r="M373" s="9">
        <f t="shared" si="189"/>
        <v>0</v>
      </c>
      <c r="N373" s="9">
        <f t="shared" si="202"/>
        <v>0</v>
      </c>
      <c r="O373" s="9">
        <f t="shared" si="203"/>
        <v>0</v>
      </c>
      <c r="P373" s="9">
        <f t="shared" si="181"/>
        <v>0</v>
      </c>
      <c r="Q373" s="9">
        <f t="shared" si="182"/>
        <v>0</v>
      </c>
      <c r="S373" s="9">
        <f t="shared" si="191"/>
        <v>0</v>
      </c>
      <c r="T373" s="9">
        <f t="shared" si="192"/>
        <v>0</v>
      </c>
      <c r="U373" s="9">
        <f t="shared" si="169"/>
        <v>0</v>
      </c>
      <c r="V373" s="9">
        <f t="shared" si="170"/>
        <v>0</v>
      </c>
      <c r="W373" s="9">
        <f t="shared" si="183"/>
        <v>0</v>
      </c>
      <c r="X373" s="9">
        <f t="shared" si="171"/>
        <v>0</v>
      </c>
      <c r="Z373" s="9">
        <f t="shared" si="193"/>
        <v>0</v>
      </c>
      <c r="AA373" s="9">
        <f t="shared" si="198"/>
        <v>0</v>
      </c>
      <c r="AB373" s="9">
        <f t="shared" si="172"/>
        <v>0</v>
      </c>
      <c r="AC373" s="9">
        <f t="shared" si="173"/>
        <v>0</v>
      </c>
      <c r="AD373" s="9">
        <f t="shared" si="184"/>
        <v>0</v>
      </c>
      <c r="AE373" s="9">
        <f t="shared" si="174"/>
        <v>0</v>
      </c>
      <c r="AG373" s="9">
        <f t="shared" si="194"/>
        <v>0</v>
      </c>
      <c r="AH373" s="9">
        <f t="shared" si="195"/>
        <v>0</v>
      </c>
      <c r="AI373" s="9">
        <f t="shared" si="175"/>
        <v>0</v>
      </c>
      <c r="AJ373" s="9">
        <f t="shared" si="176"/>
        <v>0</v>
      </c>
      <c r="AK373" s="9">
        <f t="shared" si="185"/>
        <v>0</v>
      </c>
      <c r="AL373" s="9">
        <f t="shared" si="210"/>
        <v>0</v>
      </c>
    </row>
    <row r="374" spans="1:38">
      <c r="A374" s="8">
        <v>366</v>
      </c>
      <c r="B374" s="9">
        <f t="shared" si="204"/>
        <v>0</v>
      </c>
      <c r="C374" s="20">
        <f t="shared" si="205"/>
        <v>0.3</v>
      </c>
      <c r="D374" s="21">
        <f t="shared" si="200"/>
        <v>2.9285530376777613E-2</v>
      </c>
      <c r="E374" s="9">
        <f t="shared" si="201"/>
        <v>0</v>
      </c>
      <c r="F374" s="9">
        <f t="shared" si="206"/>
        <v>0</v>
      </c>
      <c r="G374" s="9">
        <f t="shared" si="207"/>
        <v>0</v>
      </c>
      <c r="H374" s="9">
        <f t="shared" si="199"/>
        <v>0</v>
      </c>
      <c r="I374" s="9">
        <f t="shared" si="208"/>
        <v>0</v>
      </c>
      <c r="J374" s="9">
        <f t="shared" si="209"/>
        <v>0</v>
      </c>
      <c r="L374" s="9">
        <f t="shared" si="167"/>
        <v>0</v>
      </c>
      <c r="M374" s="9">
        <f t="shared" si="189"/>
        <v>0</v>
      </c>
      <c r="N374" s="9">
        <f t="shared" si="202"/>
        <v>0</v>
      </c>
      <c r="O374" s="9">
        <f t="shared" si="203"/>
        <v>0</v>
      </c>
      <c r="P374" s="9">
        <f t="shared" si="181"/>
        <v>0</v>
      </c>
      <c r="Q374" s="9">
        <f t="shared" si="182"/>
        <v>0</v>
      </c>
      <c r="S374" s="9">
        <f t="shared" si="191"/>
        <v>0</v>
      </c>
      <c r="T374" s="9">
        <f t="shared" si="192"/>
        <v>0</v>
      </c>
      <c r="U374" s="9">
        <f t="shared" si="169"/>
        <v>0</v>
      </c>
      <c r="V374" s="9">
        <f t="shared" si="170"/>
        <v>0</v>
      </c>
      <c r="W374" s="9">
        <f t="shared" si="183"/>
        <v>0</v>
      </c>
      <c r="X374" s="9">
        <f t="shared" si="171"/>
        <v>0</v>
      </c>
      <c r="Z374" s="9">
        <f t="shared" si="193"/>
        <v>0</v>
      </c>
      <c r="AA374" s="9">
        <f t="shared" si="198"/>
        <v>0</v>
      </c>
      <c r="AB374" s="9">
        <f t="shared" si="172"/>
        <v>0</v>
      </c>
      <c r="AC374" s="9">
        <f t="shared" si="173"/>
        <v>0</v>
      </c>
      <c r="AD374" s="9">
        <f t="shared" si="184"/>
        <v>0</v>
      </c>
      <c r="AE374" s="9">
        <f t="shared" si="174"/>
        <v>0</v>
      </c>
      <c r="AG374" s="9">
        <f t="shared" si="194"/>
        <v>0</v>
      </c>
      <c r="AH374" s="9">
        <f t="shared" si="195"/>
        <v>0</v>
      </c>
      <c r="AI374" s="9">
        <f t="shared" si="175"/>
        <v>0</v>
      </c>
      <c r="AJ374" s="9">
        <f t="shared" si="176"/>
        <v>0</v>
      </c>
      <c r="AK374" s="9">
        <f t="shared" si="185"/>
        <v>0</v>
      </c>
      <c r="AL374" s="9">
        <f t="shared" si="210"/>
        <v>0</v>
      </c>
    </row>
    <row r="375" spans="1:38">
      <c r="A375" s="8">
        <v>367</v>
      </c>
      <c r="B375" s="9">
        <f t="shared" si="204"/>
        <v>0</v>
      </c>
      <c r="C375" s="20">
        <f t="shared" si="205"/>
        <v>0.3</v>
      </c>
      <c r="D375" s="21">
        <f t="shared" si="200"/>
        <v>2.9285530376777613E-2</v>
      </c>
      <c r="E375" s="9">
        <f t="shared" si="201"/>
        <v>0</v>
      </c>
      <c r="F375" s="9">
        <f t="shared" si="206"/>
        <v>0</v>
      </c>
      <c r="G375" s="9">
        <f t="shared" si="207"/>
        <v>0</v>
      </c>
      <c r="H375" s="9">
        <f t="shared" si="199"/>
        <v>0</v>
      </c>
      <c r="I375" s="9">
        <f t="shared" si="208"/>
        <v>0</v>
      </c>
      <c r="J375" s="9">
        <f t="shared" si="209"/>
        <v>0</v>
      </c>
      <c r="L375" s="9">
        <f t="shared" ref="L375:L408" si="211">IF(L374-P374&gt;0,L374-P374,0)</f>
        <v>0</v>
      </c>
      <c r="M375" s="9">
        <f t="shared" si="189"/>
        <v>0</v>
      </c>
      <c r="N375" s="9">
        <f t="shared" si="202"/>
        <v>0</v>
      </c>
      <c r="O375" s="9">
        <f t="shared" si="203"/>
        <v>0</v>
      </c>
      <c r="P375" s="9">
        <f t="shared" si="181"/>
        <v>0</v>
      </c>
      <c r="Q375" s="9">
        <f t="shared" si="182"/>
        <v>0</v>
      </c>
      <c r="S375" s="9">
        <f t="shared" si="191"/>
        <v>0</v>
      </c>
      <c r="T375" s="9">
        <f t="shared" si="192"/>
        <v>0</v>
      </c>
      <c r="U375" s="9">
        <f t="shared" si="169"/>
        <v>0</v>
      </c>
      <c r="V375" s="9">
        <f t="shared" si="170"/>
        <v>0</v>
      </c>
      <c r="W375" s="9">
        <f t="shared" si="183"/>
        <v>0</v>
      </c>
      <c r="X375" s="9">
        <f t="shared" si="171"/>
        <v>0</v>
      </c>
      <c r="Z375" s="9">
        <f t="shared" si="193"/>
        <v>0</v>
      </c>
      <c r="AA375" s="9">
        <f t="shared" si="198"/>
        <v>0</v>
      </c>
      <c r="AB375" s="9">
        <f t="shared" si="172"/>
        <v>0</v>
      </c>
      <c r="AC375" s="9">
        <f t="shared" si="173"/>
        <v>0</v>
      </c>
      <c r="AD375" s="9">
        <f t="shared" si="184"/>
        <v>0</v>
      </c>
      <c r="AE375" s="9">
        <f t="shared" si="174"/>
        <v>0</v>
      </c>
      <c r="AG375" s="9">
        <f t="shared" si="194"/>
        <v>0</v>
      </c>
      <c r="AH375" s="9">
        <f t="shared" si="195"/>
        <v>0</v>
      </c>
      <c r="AI375" s="9">
        <f t="shared" si="175"/>
        <v>0</v>
      </c>
      <c r="AJ375" s="9">
        <f t="shared" si="176"/>
        <v>0</v>
      </c>
      <c r="AK375" s="9">
        <f t="shared" si="185"/>
        <v>0</v>
      </c>
      <c r="AL375" s="9">
        <f t="shared" si="210"/>
        <v>0</v>
      </c>
    </row>
    <row r="376" spans="1:38">
      <c r="A376" s="8">
        <v>368</v>
      </c>
      <c r="B376" s="9">
        <f t="shared" si="204"/>
        <v>0</v>
      </c>
      <c r="C376" s="20">
        <f t="shared" si="205"/>
        <v>0.3</v>
      </c>
      <c r="D376" s="21">
        <f t="shared" si="200"/>
        <v>2.9285530376777613E-2</v>
      </c>
      <c r="E376" s="9">
        <f t="shared" si="201"/>
        <v>0</v>
      </c>
      <c r="F376" s="9">
        <f t="shared" si="206"/>
        <v>0</v>
      </c>
      <c r="G376" s="9">
        <f t="shared" si="207"/>
        <v>0</v>
      </c>
      <c r="H376" s="9">
        <f t="shared" si="199"/>
        <v>0</v>
      </c>
      <c r="I376" s="9">
        <f t="shared" si="208"/>
        <v>0</v>
      </c>
      <c r="J376" s="9">
        <f t="shared" si="209"/>
        <v>0</v>
      </c>
      <c r="L376" s="9">
        <f t="shared" si="211"/>
        <v>0</v>
      </c>
      <c r="M376" s="9">
        <f t="shared" si="189"/>
        <v>0</v>
      </c>
      <c r="N376" s="9">
        <f t="shared" si="202"/>
        <v>0</v>
      </c>
      <c r="O376" s="9">
        <f t="shared" si="203"/>
        <v>0</v>
      </c>
      <c r="P376" s="9">
        <f t="shared" si="181"/>
        <v>0</v>
      </c>
      <c r="Q376" s="9">
        <f t="shared" si="182"/>
        <v>0</v>
      </c>
      <c r="S376" s="9">
        <f t="shared" si="191"/>
        <v>0</v>
      </c>
      <c r="T376" s="9">
        <f t="shared" si="192"/>
        <v>0</v>
      </c>
      <c r="U376" s="9">
        <f t="shared" si="169"/>
        <v>0</v>
      </c>
      <c r="V376" s="9">
        <f t="shared" si="170"/>
        <v>0</v>
      </c>
      <c r="W376" s="9">
        <f t="shared" si="183"/>
        <v>0</v>
      </c>
      <c r="X376" s="9">
        <f t="shared" si="171"/>
        <v>0</v>
      </c>
      <c r="Z376" s="9">
        <f t="shared" si="193"/>
        <v>0</v>
      </c>
      <c r="AA376" s="9">
        <f t="shared" si="198"/>
        <v>0</v>
      </c>
      <c r="AB376" s="9">
        <f t="shared" si="172"/>
        <v>0</v>
      </c>
      <c r="AC376" s="9">
        <f t="shared" si="173"/>
        <v>0</v>
      </c>
      <c r="AD376" s="9">
        <f t="shared" si="184"/>
        <v>0</v>
      </c>
      <c r="AE376" s="9">
        <f t="shared" si="174"/>
        <v>0</v>
      </c>
      <c r="AG376" s="9">
        <f t="shared" si="194"/>
        <v>0</v>
      </c>
      <c r="AH376" s="9">
        <f t="shared" si="195"/>
        <v>0</v>
      </c>
      <c r="AI376" s="9">
        <f t="shared" si="175"/>
        <v>0</v>
      </c>
      <c r="AJ376" s="9">
        <f t="shared" si="176"/>
        <v>0</v>
      </c>
      <c r="AK376" s="9">
        <f t="shared" si="185"/>
        <v>0</v>
      </c>
      <c r="AL376" s="9">
        <f t="shared" si="210"/>
        <v>0</v>
      </c>
    </row>
    <row r="377" spans="1:38">
      <c r="A377" s="8">
        <v>369</v>
      </c>
      <c r="B377" s="9">
        <f t="shared" si="204"/>
        <v>0</v>
      </c>
      <c r="C377" s="20">
        <f t="shared" si="205"/>
        <v>0.3</v>
      </c>
      <c r="D377" s="21">
        <f t="shared" si="200"/>
        <v>2.9285530376777613E-2</v>
      </c>
      <c r="E377" s="9">
        <f t="shared" si="201"/>
        <v>0</v>
      </c>
      <c r="F377" s="9">
        <f t="shared" si="206"/>
        <v>0</v>
      </c>
      <c r="G377" s="9">
        <f t="shared" si="207"/>
        <v>0</v>
      </c>
      <c r="H377" s="9">
        <f t="shared" si="199"/>
        <v>0</v>
      </c>
      <c r="I377" s="9">
        <f t="shared" si="208"/>
        <v>0</v>
      </c>
      <c r="J377" s="9">
        <f t="shared" si="209"/>
        <v>0</v>
      </c>
      <c r="L377" s="9">
        <f t="shared" si="211"/>
        <v>0</v>
      </c>
      <c r="M377" s="9">
        <f t="shared" si="189"/>
        <v>0</v>
      </c>
      <c r="N377" s="9">
        <f t="shared" si="202"/>
        <v>0</v>
      </c>
      <c r="O377" s="9">
        <f t="shared" si="203"/>
        <v>0</v>
      </c>
      <c r="P377" s="9">
        <f t="shared" si="181"/>
        <v>0</v>
      </c>
      <c r="Q377" s="9">
        <f t="shared" si="182"/>
        <v>0</v>
      </c>
      <c r="S377" s="9">
        <f t="shared" si="191"/>
        <v>0</v>
      </c>
      <c r="T377" s="9">
        <f t="shared" si="192"/>
        <v>0</v>
      </c>
      <c r="U377" s="9">
        <f t="shared" si="169"/>
        <v>0</v>
      </c>
      <c r="V377" s="9">
        <f t="shared" si="170"/>
        <v>0</v>
      </c>
      <c r="W377" s="9">
        <f t="shared" si="183"/>
        <v>0</v>
      </c>
      <c r="X377" s="9">
        <f t="shared" si="171"/>
        <v>0</v>
      </c>
      <c r="Z377" s="9">
        <f t="shared" si="193"/>
        <v>0</v>
      </c>
      <c r="AA377" s="9">
        <f t="shared" si="198"/>
        <v>0</v>
      </c>
      <c r="AB377" s="9">
        <f t="shared" si="172"/>
        <v>0</v>
      </c>
      <c r="AC377" s="9">
        <f t="shared" si="173"/>
        <v>0</v>
      </c>
      <c r="AD377" s="9">
        <f t="shared" si="184"/>
        <v>0</v>
      </c>
      <c r="AE377" s="9">
        <f t="shared" si="174"/>
        <v>0</v>
      </c>
      <c r="AG377" s="9">
        <f t="shared" si="194"/>
        <v>0</v>
      </c>
      <c r="AH377" s="9">
        <f t="shared" si="195"/>
        <v>0</v>
      </c>
      <c r="AI377" s="9">
        <f t="shared" si="175"/>
        <v>0</v>
      </c>
      <c r="AJ377" s="9">
        <f t="shared" si="176"/>
        <v>0</v>
      </c>
      <c r="AK377" s="9">
        <f t="shared" si="185"/>
        <v>0</v>
      </c>
      <c r="AL377" s="9">
        <f t="shared" si="210"/>
        <v>0</v>
      </c>
    </row>
    <row r="378" spans="1:38">
      <c r="A378" s="8">
        <v>370</v>
      </c>
      <c r="B378" s="9">
        <f t="shared" si="204"/>
        <v>0</v>
      </c>
      <c r="C378" s="20">
        <f t="shared" si="205"/>
        <v>0.3</v>
      </c>
      <c r="D378" s="21">
        <f t="shared" si="200"/>
        <v>2.9285530376777613E-2</v>
      </c>
      <c r="E378" s="9">
        <f t="shared" si="201"/>
        <v>0</v>
      </c>
      <c r="F378" s="9">
        <f t="shared" si="206"/>
        <v>0</v>
      </c>
      <c r="G378" s="9">
        <f t="shared" si="207"/>
        <v>0</v>
      </c>
      <c r="H378" s="9">
        <f t="shared" si="199"/>
        <v>0</v>
      </c>
      <c r="I378" s="9">
        <f t="shared" si="208"/>
        <v>0</v>
      </c>
      <c r="J378" s="9">
        <f t="shared" si="209"/>
        <v>0</v>
      </c>
      <c r="L378" s="9">
        <f t="shared" si="211"/>
        <v>0</v>
      </c>
      <c r="M378" s="9">
        <f t="shared" si="189"/>
        <v>0</v>
      </c>
      <c r="N378" s="9">
        <f t="shared" si="202"/>
        <v>0</v>
      </c>
      <c r="O378" s="9">
        <f t="shared" si="203"/>
        <v>0</v>
      </c>
      <c r="P378" s="9">
        <f t="shared" si="181"/>
        <v>0</v>
      </c>
      <c r="Q378" s="9">
        <f t="shared" si="182"/>
        <v>0</v>
      </c>
      <c r="S378" s="9">
        <f t="shared" si="191"/>
        <v>0</v>
      </c>
      <c r="T378" s="9">
        <f t="shared" si="192"/>
        <v>0</v>
      </c>
      <c r="U378" s="9">
        <f t="shared" si="169"/>
        <v>0</v>
      </c>
      <c r="V378" s="9">
        <f t="shared" si="170"/>
        <v>0</v>
      </c>
      <c r="W378" s="9">
        <f t="shared" si="183"/>
        <v>0</v>
      </c>
      <c r="X378" s="9">
        <f t="shared" si="171"/>
        <v>0</v>
      </c>
      <c r="Z378" s="9">
        <f t="shared" si="193"/>
        <v>0</v>
      </c>
      <c r="AA378" s="9">
        <f t="shared" si="198"/>
        <v>0</v>
      </c>
      <c r="AB378" s="9">
        <f t="shared" si="172"/>
        <v>0</v>
      </c>
      <c r="AC378" s="9">
        <f t="shared" si="173"/>
        <v>0</v>
      </c>
      <c r="AD378" s="9">
        <f t="shared" si="184"/>
        <v>0</v>
      </c>
      <c r="AE378" s="9">
        <f t="shared" si="174"/>
        <v>0</v>
      </c>
      <c r="AG378" s="9">
        <f t="shared" si="194"/>
        <v>0</v>
      </c>
      <c r="AH378" s="9">
        <f t="shared" si="195"/>
        <v>0</v>
      </c>
      <c r="AI378" s="9">
        <f t="shared" si="175"/>
        <v>0</v>
      </c>
      <c r="AJ378" s="9">
        <f t="shared" si="176"/>
        <v>0</v>
      </c>
      <c r="AK378" s="9">
        <f t="shared" si="185"/>
        <v>0</v>
      </c>
      <c r="AL378" s="9">
        <f t="shared" si="210"/>
        <v>0</v>
      </c>
    </row>
    <row r="379" spans="1:38">
      <c r="A379" s="8">
        <v>371</v>
      </c>
      <c r="B379" s="9">
        <f t="shared" si="204"/>
        <v>0</v>
      </c>
      <c r="C379" s="20">
        <f t="shared" si="205"/>
        <v>0.3</v>
      </c>
      <c r="D379" s="21">
        <f t="shared" si="200"/>
        <v>2.9285530376777613E-2</v>
      </c>
      <c r="E379" s="9">
        <f t="shared" si="201"/>
        <v>0</v>
      </c>
      <c r="F379" s="9">
        <f t="shared" si="206"/>
        <v>0</v>
      </c>
      <c r="G379" s="9">
        <f t="shared" si="207"/>
        <v>0</v>
      </c>
      <c r="H379" s="9">
        <f t="shared" si="199"/>
        <v>0</v>
      </c>
      <c r="I379" s="9">
        <f t="shared" si="208"/>
        <v>0</v>
      </c>
      <c r="J379" s="9">
        <f t="shared" si="209"/>
        <v>0</v>
      </c>
      <c r="L379" s="9">
        <f t="shared" si="211"/>
        <v>0</v>
      </c>
      <c r="M379" s="9">
        <f t="shared" si="189"/>
        <v>0</v>
      </c>
      <c r="N379" s="9">
        <f t="shared" si="202"/>
        <v>0</v>
      </c>
      <c r="O379" s="9">
        <f t="shared" si="203"/>
        <v>0</v>
      </c>
      <c r="P379" s="9">
        <f t="shared" si="181"/>
        <v>0</v>
      </c>
      <c r="Q379" s="9">
        <f t="shared" si="182"/>
        <v>0</v>
      </c>
      <c r="S379" s="9">
        <f t="shared" si="191"/>
        <v>0</v>
      </c>
      <c r="T379" s="9">
        <f t="shared" si="192"/>
        <v>0</v>
      </c>
      <c r="U379" s="9">
        <f t="shared" si="169"/>
        <v>0</v>
      </c>
      <c r="V379" s="9">
        <f t="shared" si="170"/>
        <v>0</v>
      </c>
      <c r="W379" s="9">
        <f t="shared" si="183"/>
        <v>0</v>
      </c>
      <c r="X379" s="9">
        <f t="shared" si="171"/>
        <v>0</v>
      </c>
      <c r="Z379" s="9">
        <f t="shared" si="193"/>
        <v>0</v>
      </c>
      <c r="AA379" s="9">
        <f t="shared" si="198"/>
        <v>0</v>
      </c>
      <c r="AB379" s="9">
        <f t="shared" si="172"/>
        <v>0</v>
      </c>
      <c r="AC379" s="9">
        <f t="shared" si="173"/>
        <v>0</v>
      </c>
      <c r="AD379" s="9">
        <f t="shared" si="184"/>
        <v>0</v>
      </c>
      <c r="AE379" s="9">
        <f t="shared" si="174"/>
        <v>0</v>
      </c>
      <c r="AG379" s="9">
        <f t="shared" si="194"/>
        <v>0</v>
      </c>
      <c r="AH379" s="9">
        <f t="shared" si="195"/>
        <v>0</v>
      </c>
      <c r="AI379" s="9">
        <f t="shared" si="175"/>
        <v>0</v>
      </c>
      <c r="AJ379" s="9">
        <f t="shared" si="176"/>
        <v>0</v>
      </c>
      <c r="AK379" s="9">
        <f t="shared" si="185"/>
        <v>0</v>
      </c>
      <c r="AL379" s="9">
        <f t="shared" si="210"/>
        <v>0</v>
      </c>
    </row>
    <row r="380" spans="1:38">
      <c r="A380" s="8">
        <v>372</v>
      </c>
      <c r="B380" s="9">
        <f t="shared" si="204"/>
        <v>0</v>
      </c>
      <c r="C380" s="20">
        <f t="shared" si="205"/>
        <v>0.3</v>
      </c>
      <c r="D380" s="21">
        <f t="shared" si="200"/>
        <v>2.9285530376777613E-2</v>
      </c>
      <c r="E380" s="9">
        <f t="shared" si="201"/>
        <v>0</v>
      </c>
      <c r="F380" s="9">
        <f t="shared" si="206"/>
        <v>0</v>
      </c>
      <c r="G380" s="9">
        <f t="shared" si="207"/>
        <v>0</v>
      </c>
      <c r="H380" s="9">
        <f t="shared" si="199"/>
        <v>0</v>
      </c>
      <c r="I380" s="9">
        <f t="shared" si="208"/>
        <v>0</v>
      </c>
      <c r="J380" s="9">
        <f t="shared" si="209"/>
        <v>0</v>
      </c>
      <c r="L380" s="9">
        <f t="shared" si="211"/>
        <v>0</v>
      </c>
      <c r="M380" s="9">
        <f t="shared" si="189"/>
        <v>0</v>
      </c>
      <c r="N380" s="9">
        <f t="shared" si="202"/>
        <v>0</v>
      </c>
      <c r="O380" s="9">
        <f t="shared" si="203"/>
        <v>0</v>
      </c>
      <c r="P380" s="9">
        <f t="shared" si="181"/>
        <v>0</v>
      </c>
      <c r="Q380" s="9">
        <f t="shared" si="182"/>
        <v>0</v>
      </c>
      <c r="S380" s="9">
        <f t="shared" si="191"/>
        <v>0</v>
      </c>
      <c r="T380" s="9">
        <f t="shared" si="192"/>
        <v>0</v>
      </c>
      <c r="U380" s="9">
        <f t="shared" si="169"/>
        <v>0</v>
      </c>
      <c r="V380" s="9">
        <f t="shared" si="170"/>
        <v>0</v>
      </c>
      <c r="W380" s="9">
        <f t="shared" si="183"/>
        <v>0</v>
      </c>
      <c r="X380" s="9">
        <f t="shared" si="171"/>
        <v>0</v>
      </c>
      <c r="Z380" s="9">
        <f t="shared" si="193"/>
        <v>0</v>
      </c>
      <c r="AA380" s="9">
        <f t="shared" si="198"/>
        <v>0</v>
      </c>
      <c r="AB380" s="9">
        <f t="shared" si="172"/>
        <v>0</v>
      </c>
      <c r="AC380" s="9">
        <f t="shared" si="173"/>
        <v>0</v>
      </c>
      <c r="AD380" s="9">
        <f t="shared" si="184"/>
        <v>0</v>
      </c>
      <c r="AE380" s="9">
        <f t="shared" si="174"/>
        <v>0</v>
      </c>
      <c r="AG380" s="9">
        <f t="shared" si="194"/>
        <v>0</v>
      </c>
      <c r="AH380" s="9">
        <f t="shared" si="195"/>
        <v>0</v>
      </c>
      <c r="AI380" s="9">
        <f t="shared" si="175"/>
        <v>0</v>
      </c>
      <c r="AJ380" s="9">
        <f t="shared" si="176"/>
        <v>0</v>
      </c>
      <c r="AK380" s="9">
        <f t="shared" si="185"/>
        <v>0</v>
      </c>
      <c r="AL380" s="9">
        <f t="shared" si="210"/>
        <v>0</v>
      </c>
    </row>
    <row r="381" spans="1:38">
      <c r="A381" s="8">
        <v>373</v>
      </c>
      <c r="B381" s="9">
        <f t="shared" si="204"/>
        <v>0</v>
      </c>
      <c r="C381" s="20">
        <f t="shared" si="205"/>
        <v>0.3</v>
      </c>
      <c r="D381" s="21">
        <f t="shared" si="200"/>
        <v>2.9285530376777613E-2</v>
      </c>
      <c r="E381" s="9">
        <f t="shared" si="201"/>
        <v>0</v>
      </c>
      <c r="F381" s="9">
        <f t="shared" si="206"/>
        <v>0</v>
      </c>
      <c r="G381" s="9">
        <f t="shared" si="207"/>
        <v>0</v>
      </c>
      <c r="H381" s="9">
        <f t="shared" si="199"/>
        <v>0</v>
      </c>
      <c r="I381" s="9">
        <f t="shared" si="208"/>
        <v>0</v>
      </c>
      <c r="J381" s="9">
        <f t="shared" si="209"/>
        <v>0</v>
      </c>
      <c r="L381" s="9">
        <f t="shared" si="211"/>
        <v>0</v>
      </c>
      <c r="M381" s="9">
        <f t="shared" si="189"/>
        <v>0</v>
      </c>
      <c r="N381" s="9">
        <f t="shared" si="202"/>
        <v>0</v>
      </c>
      <c r="O381" s="9">
        <f t="shared" si="203"/>
        <v>0</v>
      </c>
      <c r="P381" s="9">
        <f t="shared" si="181"/>
        <v>0</v>
      </c>
      <c r="Q381" s="9">
        <f t="shared" si="182"/>
        <v>0</v>
      </c>
      <c r="S381" s="9">
        <f t="shared" si="191"/>
        <v>0</v>
      </c>
      <c r="T381" s="9">
        <f t="shared" si="192"/>
        <v>0</v>
      </c>
      <c r="U381" s="9">
        <f t="shared" si="169"/>
        <v>0</v>
      </c>
      <c r="V381" s="9">
        <f t="shared" si="170"/>
        <v>0</v>
      </c>
      <c r="W381" s="9">
        <f t="shared" si="183"/>
        <v>0</v>
      </c>
      <c r="X381" s="9">
        <f t="shared" si="171"/>
        <v>0</v>
      </c>
      <c r="Z381" s="9">
        <f t="shared" si="193"/>
        <v>0</v>
      </c>
      <c r="AA381" s="9">
        <f t="shared" si="198"/>
        <v>0</v>
      </c>
      <c r="AB381" s="9">
        <f t="shared" si="172"/>
        <v>0</v>
      </c>
      <c r="AC381" s="9">
        <f t="shared" si="173"/>
        <v>0</v>
      </c>
      <c r="AD381" s="9">
        <f t="shared" si="184"/>
        <v>0</v>
      </c>
      <c r="AE381" s="9">
        <f t="shared" si="174"/>
        <v>0</v>
      </c>
      <c r="AG381" s="9">
        <f t="shared" si="194"/>
        <v>0</v>
      </c>
      <c r="AH381" s="9">
        <f t="shared" si="195"/>
        <v>0</v>
      </c>
      <c r="AI381" s="9">
        <f t="shared" si="175"/>
        <v>0</v>
      </c>
      <c r="AJ381" s="9">
        <f t="shared" si="176"/>
        <v>0</v>
      </c>
      <c r="AK381" s="9">
        <f t="shared" si="185"/>
        <v>0</v>
      </c>
      <c r="AL381" s="9">
        <f t="shared" si="210"/>
        <v>0</v>
      </c>
    </row>
    <row r="382" spans="1:38">
      <c r="A382" s="8">
        <v>374</v>
      </c>
      <c r="B382" s="9">
        <f t="shared" si="204"/>
        <v>0</v>
      </c>
      <c r="C382" s="20">
        <f t="shared" si="205"/>
        <v>0.3</v>
      </c>
      <c r="D382" s="21">
        <f t="shared" si="200"/>
        <v>2.9285530376777613E-2</v>
      </c>
      <c r="E382" s="9">
        <f t="shared" si="201"/>
        <v>0</v>
      </c>
      <c r="F382" s="9">
        <f t="shared" si="206"/>
        <v>0</v>
      </c>
      <c r="G382" s="9">
        <f t="shared" si="207"/>
        <v>0</v>
      </c>
      <c r="H382" s="9">
        <f t="shared" si="199"/>
        <v>0</v>
      </c>
      <c r="I382" s="9">
        <f t="shared" si="208"/>
        <v>0</v>
      </c>
      <c r="J382" s="9">
        <f t="shared" si="209"/>
        <v>0</v>
      </c>
      <c r="L382" s="9">
        <f t="shared" si="211"/>
        <v>0</v>
      </c>
      <c r="M382" s="9">
        <f t="shared" si="189"/>
        <v>0</v>
      </c>
      <c r="N382" s="9">
        <f t="shared" si="202"/>
        <v>0</v>
      </c>
      <c r="O382" s="9">
        <f t="shared" si="203"/>
        <v>0</v>
      </c>
      <c r="P382" s="9">
        <f t="shared" si="181"/>
        <v>0</v>
      </c>
      <c r="Q382" s="9">
        <f t="shared" si="182"/>
        <v>0</v>
      </c>
      <c r="S382" s="9">
        <f t="shared" si="191"/>
        <v>0</v>
      </c>
      <c r="T382" s="9">
        <f t="shared" si="192"/>
        <v>0</v>
      </c>
      <c r="U382" s="9">
        <f t="shared" si="169"/>
        <v>0</v>
      </c>
      <c r="V382" s="9">
        <f t="shared" si="170"/>
        <v>0</v>
      </c>
      <c r="W382" s="9">
        <f t="shared" si="183"/>
        <v>0</v>
      </c>
      <c r="X382" s="9">
        <f t="shared" si="171"/>
        <v>0</v>
      </c>
      <c r="Z382" s="9">
        <f t="shared" si="193"/>
        <v>0</v>
      </c>
      <c r="AA382" s="9">
        <f t="shared" si="198"/>
        <v>0</v>
      </c>
      <c r="AB382" s="9">
        <f t="shared" si="172"/>
        <v>0</v>
      </c>
      <c r="AC382" s="9">
        <f t="shared" si="173"/>
        <v>0</v>
      </c>
      <c r="AD382" s="9">
        <f t="shared" si="184"/>
        <v>0</v>
      </c>
      <c r="AE382" s="9">
        <f t="shared" si="174"/>
        <v>0</v>
      </c>
      <c r="AG382" s="9">
        <f t="shared" si="194"/>
        <v>0</v>
      </c>
      <c r="AH382" s="9">
        <f t="shared" si="195"/>
        <v>0</v>
      </c>
      <c r="AI382" s="9">
        <f t="shared" si="175"/>
        <v>0</v>
      </c>
      <c r="AJ382" s="9">
        <f t="shared" si="176"/>
        <v>0</v>
      </c>
      <c r="AK382" s="9">
        <f t="shared" si="185"/>
        <v>0</v>
      </c>
      <c r="AL382" s="9">
        <f t="shared" si="210"/>
        <v>0</v>
      </c>
    </row>
    <row r="383" spans="1:38">
      <c r="A383" s="8">
        <v>375</v>
      </c>
      <c r="B383" s="9">
        <f t="shared" si="204"/>
        <v>0</v>
      </c>
      <c r="C383" s="20">
        <f t="shared" si="205"/>
        <v>0.3</v>
      </c>
      <c r="D383" s="21">
        <f t="shared" si="200"/>
        <v>2.9285530376777613E-2</v>
      </c>
      <c r="E383" s="9">
        <f t="shared" si="201"/>
        <v>0</v>
      </c>
      <c r="F383" s="9">
        <f t="shared" si="206"/>
        <v>0</v>
      </c>
      <c r="G383" s="9">
        <f t="shared" si="207"/>
        <v>0</v>
      </c>
      <c r="H383" s="9">
        <f t="shared" si="199"/>
        <v>0</v>
      </c>
      <c r="I383" s="9">
        <f t="shared" si="208"/>
        <v>0</v>
      </c>
      <c r="J383" s="9">
        <f t="shared" si="209"/>
        <v>0</v>
      </c>
      <c r="L383" s="9">
        <f t="shared" si="211"/>
        <v>0</v>
      </c>
      <c r="M383" s="9">
        <f t="shared" si="189"/>
        <v>0</v>
      </c>
      <c r="N383" s="9">
        <f t="shared" si="202"/>
        <v>0</v>
      </c>
      <c r="O383" s="9">
        <f t="shared" si="203"/>
        <v>0</v>
      </c>
      <c r="P383" s="9">
        <f t="shared" si="181"/>
        <v>0</v>
      </c>
      <c r="Q383" s="9">
        <f t="shared" si="182"/>
        <v>0</v>
      </c>
      <c r="S383" s="9">
        <f t="shared" si="191"/>
        <v>0</v>
      </c>
      <c r="T383" s="9">
        <f t="shared" si="192"/>
        <v>0</v>
      </c>
      <c r="U383" s="9">
        <f t="shared" si="169"/>
        <v>0</v>
      </c>
      <c r="V383" s="9">
        <f t="shared" si="170"/>
        <v>0</v>
      </c>
      <c r="W383" s="9">
        <f t="shared" si="183"/>
        <v>0</v>
      </c>
      <c r="X383" s="9">
        <f t="shared" si="171"/>
        <v>0</v>
      </c>
      <c r="Z383" s="9">
        <f t="shared" si="193"/>
        <v>0</v>
      </c>
      <c r="AA383" s="9">
        <f t="shared" si="198"/>
        <v>0</v>
      </c>
      <c r="AB383" s="9">
        <f t="shared" si="172"/>
        <v>0</v>
      </c>
      <c r="AC383" s="9">
        <f t="shared" si="173"/>
        <v>0</v>
      </c>
      <c r="AD383" s="9">
        <f t="shared" si="184"/>
        <v>0</v>
      </c>
      <c r="AE383" s="9">
        <f t="shared" si="174"/>
        <v>0</v>
      </c>
      <c r="AG383" s="9">
        <f t="shared" si="194"/>
        <v>0</v>
      </c>
      <c r="AH383" s="9">
        <f t="shared" si="195"/>
        <v>0</v>
      </c>
      <c r="AI383" s="9">
        <f t="shared" si="175"/>
        <v>0</v>
      </c>
      <c r="AJ383" s="9">
        <f t="shared" si="176"/>
        <v>0</v>
      </c>
      <c r="AK383" s="9">
        <f t="shared" si="185"/>
        <v>0</v>
      </c>
      <c r="AL383" s="9">
        <f t="shared" si="210"/>
        <v>0</v>
      </c>
    </row>
    <row r="384" spans="1:38">
      <c r="A384" s="8">
        <v>376</v>
      </c>
      <c r="B384" s="9">
        <f t="shared" si="204"/>
        <v>0</v>
      </c>
      <c r="C384" s="20">
        <f t="shared" si="205"/>
        <v>0.3</v>
      </c>
      <c r="D384" s="21">
        <f t="shared" si="200"/>
        <v>2.9285530376777613E-2</v>
      </c>
      <c r="E384" s="9">
        <f t="shared" si="201"/>
        <v>0</v>
      </c>
      <c r="F384" s="9">
        <f t="shared" si="206"/>
        <v>0</v>
      </c>
      <c r="G384" s="9">
        <f t="shared" si="207"/>
        <v>0</v>
      </c>
      <c r="H384" s="9">
        <f t="shared" si="199"/>
        <v>0</v>
      </c>
      <c r="I384" s="9">
        <f t="shared" si="208"/>
        <v>0</v>
      </c>
      <c r="J384" s="9">
        <f t="shared" si="209"/>
        <v>0</v>
      </c>
      <c r="L384" s="9">
        <f t="shared" si="211"/>
        <v>0</v>
      </c>
      <c r="M384" s="9">
        <f t="shared" si="189"/>
        <v>0</v>
      </c>
      <c r="N384" s="9">
        <f t="shared" si="202"/>
        <v>0</v>
      </c>
      <c r="O384" s="9">
        <f t="shared" si="203"/>
        <v>0</v>
      </c>
      <c r="P384" s="9">
        <f t="shared" si="181"/>
        <v>0</v>
      </c>
      <c r="Q384" s="9">
        <f t="shared" si="182"/>
        <v>0</v>
      </c>
      <c r="S384" s="9">
        <f t="shared" si="191"/>
        <v>0</v>
      </c>
      <c r="T384" s="9">
        <f t="shared" si="192"/>
        <v>0</v>
      </c>
      <c r="U384" s="9">
        <f t="shared" si="169"/>
        <v>0</v>
      </c>
      <c r="V384" s="9">
        <f t="shared" si="170"/>
        <v>0</v>
      </c>
      <c r="W384" s="9">
        <f t="shared" si="183"/>
        <v>0</v>
      </c>
      <c r="X384" s="9">
        <f t="shared" si="171"/>
        <v>0</v>
      </c>
      <c r="Z384" s="9">
        <f t="shared" si="193"/>
        <v>0</v>
      </c>
      <c r="AA384" s="9">
        <f t="shared" si="198"/>
        <v>0</v>
      </c>
      <c r="AB384" s="9">
        <f t="shared" si="172"/>
        <v>0</v>
      </c>
      <c r="AC384" s="9">
        <f t="shared" si="173"/>
        <v>0</v>
      </c>
      <c r="AD384" s="9">
        <f t="shared" si="184"/>
        <v>0</v>
      </c>
      <c r="AE384" s="9">
        <f t="shared" si="174"/>
        <v>0</v>
      </c>
      <c r="AG384" s="9">
        <f t="shared" si="194"/>
        <v>0</v>
      </c>
      <c r="AH384" s="9">
        <f t="shared" si="195"/>
        <v>0</v>
      </c>
      <c r="AI384" s="9">
        <f t="shared" si="175"/>
        <v>0</v>
      </c>
      <c r="AJ384" s="9">
        <f t="shared" si="176"/>
        <v>0</v>
      </c>
      <c r="AK384" s="9">
        <f t="shared" si="185"/>
        <v>0</v>
      </c>
      <c r="AL384" s="9">
        <f t="shared" si="210"/>
        <v>0</v>
      </c>
    </row>
    <row r="385" spans="1:38">
      <c r="A385" s="8">
        <v>377</v>
      </c>
      <c r="B385" s="9">
        <f t="shared" si="204"/>
        <v>0</v>
      </c>
      <c r="C385" s="20">
        <f t="shared" si="205"/>
        <v>0.3</v>
      </c>
      <c r="D385" s="21">
        <f t="shared" si="200"/>
        <v>2.9285530376777613E-2</v>
      </c>
      <c r="E385" s="9">
        <f t="shared" si="201"/>
        <v>0</v>
      </c>
      <c r="F385" s="9">
        <f t="shared" si="206"/>
        <v>0</v>
      </c>
      <c r="G385" s="9">
        <f t="shared" si="207"/>
        <v>0</v>
      </c>
      <c r="H385" s="9">
        <f t="shared" si="199"/>
        <v>0</v>
      </c>
      <c r="I385" s="9">
        <f t="shared" si="208"/>
        <v>0</v>
      </c>
      <c r="J385" s="9">
        <f t="shared" si="209"/>
        <v>0</v>
      </c>
      <c r="L385" s="9">
        <f t="shared" si="211"/>
        <v>0</v>
      </c>
      <c r="M385" s="9">
        <f t="shared" si="189"/>
        <v>0</v>
      </c>
      <c r="N385" s="9">
        <f t="shared" si="202"/>
        <v>0</v>
      </c>
      <c r="O385" s="9">
        <f t="shared" si="203"/>
        <v>0</v>
      </c>
      <c r="P385" s="9">
        <f t="shared" si="181"/>
        <v>0</v>
      </c>
      <c r="Q385" s="9">
        <f t="shared" si="182"/>
        <v>0</v>
      </c>
      <c r="S385" s="9">
        <f t="shared" si="191"/>
        <v>0</v>
      </c>
      <c r="T385" s="9">
        <f t="shared" si="192"/>
        <v>0</v>
      </c>
      <c r="U385" s="9">
        <f t="shared" si="169"/>
        <v>0</v>
      </c>
      <c r="V385" s="9">
        <f t="shared" si="170"/>
        <v>0</v>
      </c>
      <c r="W385" s="9">
        <f t="shared" si="183"/>
        <v>0</v>
      </c>
      <c r="X385" s="9">
        <f t="shared" si="171"/>
        <v>0</v>
      </c>
      <c r="Z385" s="9">
        <f t="shared" si="193"/>
        <v>0</v>
      </c>
      <c r="AA385" s="9">
        <f t="shared" si="198"/>
        <v>0</v>
      </c>
      <c r="AB385" s="9">
        <f t="shared" si="172"/>
        <v>0</v>
      </c>
      <c r="AC385" s="9">
        <f t="shared" si="173"/>
        <v>0</v>
      </c>
      <c r="AD385" s="9">
        <f t="shared" si="184"/>
        <v>0</v>
      </c>
      <c r="AE385" s="9">
        <f t="shared" si="174"/>
        <v>0</v>
      </c>
      <c r="AG385" s="9">
        <f t="shared" si="194"/>
        <v>0</v>
      </c>
      <c r="AH385" s="9">
        <f t="shared" si="195"/>
        <v>0</v>
      </c>
      <c r="AI385" s="9">
        <f t="shared" si="175"/>
        <v>0</v>
      </c>
      <c r="AJ385" s="9">
        <f t="shared" si="176"/>
        <v>0</v>
      </c>
      <c r="AK385" s="9">
        <f t="shared" si="185"/>
        <v>0</v>
      </c>
      <c r="AL385" s="9">
        <f t="shared" si="210"/>
        <v>0</v>
      </c>
    </row>
    <row r="386" spans="1:38">
      <c r="A386" s="8">
        <v>378</v>
      </c>
      <c r="B386" s="9">
        <f t="shared" si="204"/>
        <v>0</v>
      </c>
      <c r="C386" s="20">
        <f t="shared" si="205"/>
        <v>0.3</v>
      </c>
      <c r="D386" s="21">
        <f t="shared" si="200"/>
        <v>2.9285530376777613E-2</v>
      </c>
      <c r="E386" s="9">
        <f t="shared" si="201"/>
        <v>0</v>
      </c>
      <c r="F386" s="9">
        <f t="shared" si="206"/>
        <v>0</v>
      </c>
      <c r="G386" s="9">
        <f t="shared" si="207"/>
        <v>0</v>
      </c>
      <c r="H386" s="9">
        <f t="shared" si="199"/>
        <v>0</v>
      </c>
      <c r="I386" s="9">
        <f t="shared" si="208"/>
        <v>0</v>
      </c>
      <c r="J386" s="9">
        <f t="shared" si="209"/>
        <v>0</v>
      </c>
      <c r="L386" s="9">
        <f t="shared" si="211"/>
        <v>0</v>
      </c>
      <c r="M386" s="9">
        <f t="shared" si="189"/>
        <v>0</v>
      </c>
      <c r="N386" s="9">
        <f t="shared" si="202"/>
        <v>0</v>
      </c>
      <c r="O386" s="9">
        <f t="shared" si="203"/>
        <v>0</v>
      </c>
      <c r="P386" s="9">
        <f t="shared" si="181"/>
        <v>0</v>
      </c>
      <c r="Q386" s="9">
        <f t="shared" si="182"/>
        <v>0</v>
      </c>
      <c r="S386" s="9">
        <f t="shared" si="191"/>
        <v>0</v>
      </c>
      <c r="T386" s="9">
        <f t="shared" si="192"/>
        <v>0</v>
      </c>
      <c r="U386" s="9">
        <f t="shared" si="169"/>
        <v>0</v>
      </c>
      <c r="V386" s="9">
        <f t="shared" si="170"/>
        <v>0</v>
      </c>
      <c r="W386" s="9">
        <f t="shared" si="183"/>
        <v>0</v>
      </c>
      <c r="X386" s="9">
        <f t="shared" si="171"/>
        <v>0</v>
      </c>
      <c r="Z386" s="9">
        <f t="shared" si="193"/>
        <v>0</v>
      </c>
      <c r="AA386" s="9">
        <f t="shared" si="198"/>
        <v>0</v>
      </c>
      <c r="AB386" s="9">
        <f t="shared" si="172"/>
        <v>0</v>
      </c>
      <c r="AC386" s="9">
        <f t="shared" si="173"/>
        <v>0</v>
      </c>
      <c r="AD386" s="9">
        <f t="shared" si="184"/>
        <v>0</v>
      </c>
      <c r="AE386" s="9">
        <f t="shared" si="174"/>
        <v>0</v>
      </c>
      <c r="AG386" s="9">
        <f t="shared" si="194"/>
        <v>0</v>
      </c>
      <c r="AH386" s="9">
        <f t="shared" si="195"/>
        <v>0</v>
      </c>
      <c r="AI386" s="9">
        <f t="shared" si="175"/>
        <v>0</v>
      </c>
      <c r="AJ386" s="9">
        <f t="shared" si="176"/>
        <v>0</v>
      </c>
      <c r="AK386" s="9">
        <f t="shared" si="185"/>
        <v>0</v>
      </c>
      <c r="AL386" s="9">
        <f t="shared" si="210"/>
        <v>0</v>
      </c>
    </row>
    <row r="387" spans="1:38">
      <c r="A387" s="8">
        <v>379</v>
      </c>
      <c r="B387" s="9">
        <f t="shared" si="204"/>
        <v>0</v>
      </c>
      <c r="C387" s="20">
        <f t="shared" si="205"/>
        <v>0.3</v>
      </c>
      <c r="D387" s="21">
        <f t="shared" si="200"/>
        <v>2.9285530376777613E-2</v>
      </c>
      <c r="E387" s="9">
        <f t="shared" si="201"/>
        <v>0</v>
      </c>
      <c r="F387" s="9">
        <f t="shared" si="206"/>
        <v>0</v>
      </c>
      <c r="G387" s="9">
        <f t="shared" si="207"/>
        <v>0</v>
      </c>
      <c r="H387" s="9">
        <f t="shared" si="199"/>
        <v>0</v>
      </c>
      <c r="I387" s="9">
        <f t="shared" si="208"/>
        <v>0</v>
      </c>
      <c r="J387" s="9">
        <f t="shared" si="209"/>
        <v>0</v>
      </c>
      <c r="L387" s="9">
        <f t="shared" si="211"/>
        <v>0</v>
      </c>
      <c r="M387" s="9">
        <f t="shared" si="189"/>
        <v>0</v>
      </c>
      <c r="N387" s="9">
        <f t="shared" si="202"/>
        <v>0</v>
      </c>
      <c r="O387" s="9">
        <f t="shared" si="203"/>
        <v>0</v>
      </c>
      <c r="P387" s="9">
        <f t="shared" si="181"/>
        <v>0</v>
      </c>
      <c r="Q387" s="9">
        <f t="shared" si="182"/>
        <v>0</v>
      </c>
      <c r="S387" s="9">
        <f t="shared" si="191"/>
        <v>0</v>
      </c>
      <c r="T387" s="9">
        <f t="shared" si="192"/>
        <v>0</v>
      </c>
      <c r="U387" s="9">
        <f t="shared" si="169"/>
        <v>0</v>
      </c>
      <c r="V387" s="9">
        <f t="shared" si="170"/>
        <v>0</v>
      </c>
      <c r="W387" s="9">
        <f t="shared" si="183"/>
        <v>0</v>
      </c>
      <c r="X387" s="9">
        <f t="shared" si="171"/>
        <v>0</v>
      </c>
      <c r="Z387" s="9">
        <f t="shared" si="193"/>
        <v>0</v>
      </c>
      <c r="AA387" s="9">
        <f t="shared" si="198"/>
        <v>0</v>
      </c>
      <c r="AB387" s="9">
        <f t="shared" si="172"/>
        <v>0</v>
      </c>
      <c r="AC387" s="9">
        <f t="shared" si="173"/>
        <v>0</v>
      </c>
      <c r="AD387" s="9">
        <f t="shared" si="184"/>
        <v>0</v>
      </c>
      <c r="AE387" s="9">
        <f t="shared" si="174"/>
        <v>0</v>
      </c>
      <c r="AG387" s="9">
        <f t="shared" si="194"/>
        <v>0</v>
      </c>
      <c r="AH387" s="9">
        <f t="shared" si="195"/>
        <v>0</v>
      </c>
      <c r="AI387" s="9">
        <f t="shared" si="175"/>
        <v>0</v>
      </c>
      <c r="AJ387" s="9">
        <f t="shared" si="176"/>
        <v>0</v>
      </c>
      <c r="AK387" s="9">
        <f t="shared" si="185"/>
        <v>0</v>
      </c>
      <c r="AL387" s="9">
        <f t="shared" si="210"/>
        <v>0</v>
      </c>
    </row>
    <row r="388" spans="1:38">
      <c r="A388" s="8">
        <v>380</v>
      </c>
      <c r="B388" s="9">
        <f t="shared" si="204"/>
        <v>0</v>
      </c>
      <c r="C388" s="20">
        <f t="shared" si="205"/>
        <v>0.3</v>
      </c>
      <c r="D388" s="21">
        <f t="shared" si="200"/>
        <v>2.9285530376777613E-2</v>
      </c>
      <c r="E388" s="9">
        <f t="shared" si="201"/>
        <v>0</v>
      </c>
      <c r="F388" s="9">
        <f t="shared" si="206"/>
        <v>0</v>
      </c>
      <c r="G388" s="9">
        <f t="shared" si="207"/>
        <v>0</v>
      </c>
      <c r="H388" s="9">
        <f t="shared" si="199"/>
        <v>0</v>
      </c>
      <c r="I388" s="9">
        <f t="shared" si="208"/>
        <v>0</v>
      </c>
      <c r="J388" s="9">
        <f t="shared" si="209"/>
        <v>0</v>
      </c>
      <c r="L388" s="9">
        <f t="shared" si="211"/>
        <v>0</v>
      </c>
      <c r="M388" s="9">
        <f t="shared" si="189"/>
        <v>0</v>
      </c>
      <c r="N388" s="9">
        <f t="shared" si="202"/>
        <v>0</v>
      </c>
      <c r="O388" s="9">
        <f t="shared" si="203"/>
        <v>0</v>
      </c>
      <c r="P388" s="9">
        <f t="shared" si="181"/>
        <v>0</v>
      </c>
      <c r="Q388" s="9">
        <f t="shared" si="182"/>
        <v>0</v>
      </c>
      <c r="S388" s="9">
        <f t="shared" si="191"/>
        <v>0</v>
      </c>
      <c r="T388" s="9">
        <f t="shared" si="192"/>
        <v>0</v>
      </c>
      <c r="U388" s="9">
        <f t="shared" si="169"/>
        <v>0</v>
      </c>
      <c r="V388" s="9">
        <f t="shared" si="170"/>
        <v>0</v>
      </c>
      <c r="W388" s="9">
        <f t="shared" si="183"/>
        <v>0</v>
      </c>
      <c r="X388" s="9">
        <f t="shared" si="171"/>
        <v>0</v>
      </c>
      <c r="Z388" s="9">
        <f t="shared" si="193"/>
        <v>0</v>
      </c>
      <c r="AA388" s="9">
        <f t="shared" si="198"/>
        <v>0</v>
      </c>
      <c r="AB388" s="9">
        <f t="shared" si="172"/>
        <v>0</v>
      </c>
      <c r="AC388" s="9">
        <f t="shared" si="173"/>
        <v>0</v>
      </c>
      <c r="AD388" s="9">
        <f t="shared" si="184"/>
        <v>0</v>
      </c>
      <c r="AE388" s="9">
        <f t="shared" si="174"/>
        <v>0</v>
      </c>
      <c r="AG388" s="9">
        <f t="shared" si="194"/>
        <v>0</v>
      </c>
      <c r="AH388" s="9">
        <f t="shared" si="195"/>
        <v>0</v>
      </c>
      <c r="AI388" s="9">
        <f t="shared" si="175"/>
        <v>0</v>
      </c>
      <c r="AJ388" s="9">
        <f t="shared" si="176"/>
        <v>0</v>
      </c>
      <c r="AK388" s="9">
        <f t="shared" si="185"/>
        <v>0</v>
      </c>
      <c r="AL388" s="9">
        <f t="shared" si="210"/>
        <v>0</v>
      </c>
    </row>
    <row r="389" spans="1:38">
      <c r="A389" s="8">
        <v>381</v>
      </c>
      <c r="B389" s="9">
        <f t="shared" si="204"/>
        <v>0</v>
      </c>
      <c r="C389" s="20">
        <f t="shared" si="205"/>
        <v>0.3</v>
      </c>
      <c r="D389" s="21">
        <f t="shared" si="200"/>
        <v>2.9285530376777613E-2</v>
      </c>
      <c r="E389" s="9">
        <f t="shared" si="201"/>
        <v>0</v>
      </c>
      <c r="F389" s="9">
        <f t="shared" si="206"/>
        <v>0</v>
      </c>
      <c r="G389" s="9">
        <f t="shared" si="207"/>
        <v>0</v>
      </c>
      <c r="H389" s="9">
        <f t="shared" si="199"/>
        <v>0</v>
      </c>
      <c r="I389" s="9">
        <f t="shared" si="208"/>
        <v>0</v>
      </c>
      <c r="J389" s="9">
        <f t="shared" si="209"/>
        <v>0</v>
      </c>
      <c r="L389" s="9">
        <f t="shared" si="211"/>
        <v>0</v>
      </c>
      <c r="M389" s="9">
        <f t="shared" si="189"/>
        <v>0</v>
      </c>
      <c r="N389" s="9">
        <f t="shared" si="202"/>
        <v>0</v>
      </c>
      <c r="O389" s="9">
        <f t="shared" si="203"/>
        <v>0</v>
      </c>
      <c r="P389" s="9">
        <f t="shared" si="181"/>
        <v>0</v>
      </c>
      <c r="Q389" s="9">
        <f t="shared" si="182"/>
        <v>0</v>
      </c>
      <c r="S389" s="9">
        <f t="shared" si="191"/>
        <v>0</v>
      </c>
      <c r="T389" s="9">
        <f t="shared" si="192"/>
        <v>0</v>
      </c>
      <c r="U389" s="9">
        <f t="shared" si="169"/>
        <v>0</v>
      </c>
      <c r="V389" s="9">
        <f t="shared" si="170"/>
        <v>0</v>
      </c>
      <c r="W389" s="9">
        <f t="shared" si="183"/>
        <v>0</v>
      </c>
      <c r="X389" s="9">
        <f t="shared" si="171"/>
        <v>0</v>
      </c>
      <c r="Z389" s="9">
        <f t="shared" si="193"/>
        <v>0</v>
      </c>
      <c r="AA389" s="9">
        <f t="shared" si="198"/>
        <v>0</v>
      </c>
      <c r="AB389" s="9">
        <f t="shared" si="172"/>
        <v>0</v>
      </c>
      <c r="AC389" s="9">
        <f t="shared" si="173"/>
        <v>0</v>
      </c>
      <c r="AD389" s="9">
        <f t="shared" si="184"/>
        <v>0</v>
      </c>
      <c r="AE389" s="9">
        <f t="shared" si="174"/>
        <v>0</v>
      </c>
      <c r="AG389" s="9">
        <f t="shared" si="194"/>
        <v>0</v>
      </c>
      <c r="AH389" s="9">
        <f t="shared" si="195"/>
        <v>0</v>
      </c>
      <c r="AI389" s="9">
        <f t="shared" si="175"/>
        <v>0</v>
      </c>
      <c r="AJ389" s="9">
        <f t="shared" si="176"/>
        <v>0</v>
      </c>
      <c r="AK389" s="9">
        <f t="shared" si="185"/>
        <v>0</v>
      </c>
      <c r="AL389" s="9">
        <f t="shared" si="210"/>
        <v>0</v>
      </c>
    </row>
    <row r="390" spans="1:38">
      <c r="A390" s="8">
        <v>382</v>
      </c>
      <c r="B390" s="9">
        <f t="shared" si="204"/>
        <v>0</v>
      </c>
      <c r="C390" s="20">
        <f t="shared" si="205"/>
        <v>0.3</v>
      </c>
      <c r="D390" s="21">
        <f t="shared" si="200"/>
        <v>2.9285530376777613E-2</v>
      </c>
      <c r="E390" s="9">
        <f t="shared" si="201"/>
        <v>0</v>
      </c>
      <c r="F390" s="9">
        <f t="shared" si="206"/>
        <v>0</v>
      </c>
      <c r="G390" s="9">
        <f t="shared" si="207"/>
        <v>0</v>
      </c>
      <c r="H390" s="9">
        <f t="shared" si="199"/>
        <v>0</v>
      </c>
      <c r="I390" s="9">
        <f t="shared" si="208"/>
        <v>0</v>
      </c>
      <c r="J390" s="9">
        <f t="shared" si="209"/>
        <v>0</v>
      </c>
      <c r="L390" s="9">
        <f t="shared" si="211"/>
        <v>0</v>
      </c>
      <c r="M390" s="9">
        <f t="shared" si="189"/>
        <v>0</v>
      </c>
      <c r="N390" s="9">
        <f t="shared" si="202"/>
        <v>0</v>
      </c>
      <c r="O390" s="9">
        <f t="shared" si="203"/>
        <v>0</v>
      </c>
      <c r="P390" s="9">
        <f t="shared" si="181"/>
        <v>0</v>
      </c>
      <c r="Q390" s="9">
        <f t="shared" si="182"/>
        <v>0</v>
      </c>
      <c r="S390" s="9">
        <f t="shared" si="191"/>
        <v>0</v>
      </c>
      <c r="T390" s="9">
        <f t="shared" si="192"/>
        <v>0</v>
      </c>
      <c r="U390" s="9">
        <f t="shared" si="169"/>
        <v>0</v>
      </c>
      <c r="V390" s="9">
        <f t="shared" si="170"/>
        <v>0</v>
      </c>
      <c r="W390" s="9">
        <f t="shared" si="183"/>
        <v>0</v>
      </c>
      <c r="X390" s="9">
        <f t="shared" si="171"/>
        <v>0</v>
      </c>
      <c r="Z390" s="9">
        <f t="shared" si="193"/>
        <v>0</v>
      </c>
      <c r="AA390" s="9">
        <f t="shared" si="198"/>
        <v>0</v>
      </c>
      <c r="AB390" s="9">
        <f t="shared" si="172"/>
        <v>0</v>
      </c>
      <c r="AC390" s="9">
        <f t="shared" si="173"/>
        <v>0</v>
      </c>
      <c r="AD390" s="9">
        <f t="shared" si="184"/>
        <v>0</v>
      </c>
      <c r="AE390" s="9">
        <f t="shared" si="174"/>
        <v>0</v>
      </c>
      <c r="AG390" s="9">
        <f t="shared" si="194"/>
        <v>0</v>
      </c>
      <c r="AH390" s="9">
        <f t="shared" si="195"/>
        <v>0</v>
      </c>
      <c r="AI390" s="9">
        <f t="shared" si="175"/>
        <v>0</v>
      </c>
      <c r="AJ390" s="9">
        <f t="shared" si="176"/>
        <v>0</v>
      </c>
      <c r="AK390" s="9">
        <f t="shared" si="185"/>
        <v>0</v>
      </c>
      <c r="AL390" s="9">
        <f t="shared" si="210"/>
        <v>0</v>
      </c>
    </row>
    <row r="391" spans="1:38">
      <c r="A391" s="8">
        <v>383</v>
      </c>
      <c r="B391" s="9">
        <f t="shared" si="204"/>
        <v>0</v>
      </c>
      <c r="C391" s="20">
        <f t="shared" si="205"/>
        <v>0.3</v>
      </c>
      <c r="D391" s="21">
        <f t="shared" si="200"/>
        <v>2.9285530376777613E-2</v>
      </c>
      <c r="E391" s="9">
        <f t="shared" si="201"/>
        <v>0</v>
      </c>
      <c r="F391" s="9">
        <f t="shared" si="206"/>
        <v>0</v>
      </c>
      <c r="G391" s="9">
        <f t="shared" si="207"/>
        <v>0</v>
      </c>
      <c r="H391" s="9">
        <f t="shared" si="199"/>
        <v>0</v>
      </c>
      <c r="I391" s="9">
        <f t="shared" si="208"/>
        <v>0</v>
      </c>
      <c r="J391" s="9">
        <f t="shared" si="209"/>
        <v>0</v>
      </c>
      <c r="L391" s="9">
        <f t="shared" si="211"/>
        <v>0</v>
      </c>
      <c r="M391" s="9">
        <f t="shared" si="189"/>
        <v>0</v>
      </c>
      <c r="N391" s="9">
        <f t="shared" si="202"/>
        <v>0</v>
      </c>
      <c r="O391" s="9">
        <f t="shared" si="203"/>
        <v>0</v>
      </c>
      <c r="P391" s="9">
        <f t="shared" si="181"/>
        <v>0</v>
      </c>
      <c r="Q391" s="9">
        <f t="shared" si="182"/>
        <v>0</v>
      </c>
      <c r="S391" s="9">
        <f t="shared" si="191"/>
        <v>0</v>
      </c>
      <c r="T391" s="9">
        <f t="shared" si="192"/>
        <v>0</v>
      </c>
      <c r="U391" s="9">
        <f t="shared" si="169"/>
        <v>0</v>
      </c>
      <c r="V391" s="9">
        <f t="shared" si="170"/>
        <v>0</v>
      </c>
      <c r="W391" s="9">
        <f t="shared" si="183"/>
        <v>0</v>
      </c>
      <c r="X391" s="9">
        <f t="shared" si="171"/>
        <v>0</v>
      </c>
      <c r="Z391" s="9">
        <f t="shared" si="193"/>
        <v>0</v>
      </c>
      <c r="AA391" s="9">
        <f t="shared" si="198"/>
        <v>0</v>
      </c>
      <c r="AB391" s="9">
        <f t="shared" si="172"/>
        <v>0</v>
      </c>
      <c r="AC391" s="9">
        <f t="shared" si="173"/>
        <v>0</v>
      </c>
      <c r="AD391" s="9">
        <f t="shared" si="184"/>
        <v>0</v>
      </c>
      <c r="AE391" s="9">
        <f t="shared" si="174"/>
        <v>0</v>
      </c>
      <c r="AG391" s="9">
        <f t="shared" si="194"/>
        <v>0</v>
      </c>
      <c r="AH391" s="9">
        <f t="shared" si="195"/>
        <v>0</v>
      </c>
      <c r="AI391" s="9">
        <f t="shared" si="175"/>
        <v>0</v>
      </c>
      <c r="AJ391" s="9">
        <f t="shared" si="176"/>
        <v>0</v>
      </c>
      <c r="AK391" s="9">
        <f t="shared" si="185"/>
        <v>0</v>
      </c>
      <c r="AL391" s="9">
        <f t="shared" si="210"/>
        <v>0</v>
      </c>
    </row>
    <row r="392" spans="1:38">
      <c r="A392" s="8">
        <v>384</v>
      </c>
      <c r="B392" s="9">
        <f t="shared" ref="B392:B407" si="212">IF(B391-J391&gt;0,B391-J391,0)</f>
        <v>0</v>
      </c>
      <c r="C392" s="20">
        <f t="shared" ref="C392:C407" si="213">IF(A392&lt;$D$2,($B$2/100)*($C$2*(A392/$D$2)),($B$2/100)*$C$2)</f>
        <v>0.3</v>
      </c>
      <c r="D392" s="21">
        <f t="shared" si="200"/>
        <v>2.9285530376777613E-2</v>
      </c>
      <c r="E392" s="9">
        <f t="shared" si="201"/>
        <v>0</v>
      </c>
      <c r="F392" s="9">
        <f t="shared" ref="F392:F407" si="214">B392*($B$3/12)</f>
        <v>0</v>
      </c>
      <c r="G392" s="9">
        <f t="shared" ref="G392:G407" si="215">E392-F392</f>
        <v>0</v>
      </c>
      <c r="H392" s="9">
        <f t="shared" si="199"/>
        <v>0</v>
      </c>
      <c r="I392" s="9">
        <f t="shared" ref="I392:I407" si="216">H392+G392</f>
        <v>0</v>
      </c>
      <c r="J392" s="9">
        <f t="shared" ref="J392:J407" si="217">F392+G392+H392</f>
        <v>0</v>
      </c>
      <c r="L392" s="9">
        <f t="shared" si="211"/>
        <v>0</v>
      </c>
      <c r="M392" s="9">
        <f t="shared" si="189"/>
        <v>0</v>
      </c>
      <c r="N392" s="9">
        <f t="shared" si="202"/>
        <v>0</v>
      </c>
      <c r="O392" s="9">
        <f t="shared" si="203"/>
        <v>0</v>
      </c>
      <c r="P392" s="9">
        <f t="shared" si="181"/>
        <v>0</v>
      </c>
      <c r="Q392" s="9">
        <f t="shared" si="182"/>
        <v>0</v>
      </c>
      <c r="S392" s="9">
        <f t="shared" si="191"/>
        <v>0</v>
      </c>
      <c r="T392" s="9">
        <f t="shared" si="192"/>
        <v>0</v>
      </c>
      <c r="U392" s="9">
        <f t="shared" si="169"/>
        <v>0</v>
      </c>
      <c r="V392" s="9">
        <f t="shared" si="170"/>
        <v>0</v>
      </c>
      <c r="W392" s="9">
        <f t="shared" si="183"/>
        <v>0</v>
      </c>
      <c r="X392" s="9">
        <f t="shared" si="171"/>
        <v>0</v>
      </c>
      <c r="Z392" s="9">
        <f t="shared" si="193"/>
        <v>0</v>
      </c>
      <c r="AA392" s="9">
        <f t="shared" si="198"/>
        <v>0</v>
      </c>
      <c r="AB392" s="9">
        <f t="shared" si="172"/>
        <v>0</v>
      </c>
      <c r="AC392" s="9">
        <f t="shared" si="173"/>
        <v>0</v>
      </c>
      <c r="AD392" s="9">
        <f t="shared" si="184"/>
        <v>0</v>
      </c>
      <c r="AE392" s="9">
        <f t="shared" si="174"/>
        <v>0</v>
      </c>
      <c r="AG392" s="9">
        <f t="shared" si="194"/>
        <v>0</v>
      </c>
      <c r="AH392" s="9">
        <f t="shared" si="195"/>
        <v>0</v>
      </c>
      <c r="AI392" s="9">
        <f t="shared" si="175"/>
        <v>0</v>
      </c>
      <c r="AJ392" s="9">
        <f t="shared" si="176"/>
        <v>0</v>
      </c>
      <c r="AK392" s="9">
        <f t="shared" si="185"/>
        <v>0</v>
      </c>
      <c r="AL392" s="9">
        <f t="shared" si="210"/>
        <v>0</v>
      </c>
    </row>
    <row r="393" spans="1:38">
      <c r="A393" s="8">
        <v>385</v>
      </c>
      <c r="B393" s="9">
        <f t="shared" si="212"/>
        <v>0</v>
      </c>
      <c r="C393" s="20">
        <f t="shared" si="213"/>
        <v>0.3</v>
      </c>
      <c r="D393" s="21">
        <f t="shared" ref="D393:D408" si="218">1-(1-C393)^(1/12)</f>
        <v>2.9285530376777613E-2</v>
      </c>
      <c r="E393" s="9">
        <f t="shared" si="201"/>
        <v>0</v>
      </c>
      <c r="F393" s="9">
        <f t="shared" si="214"/>
        <v>0</v>
      </c>
      <c r="G393" s="9">
        <f t="shared" si="215"/>
        <v>0</v>
      </c>
      <c r="H393" s="9">
        <f t="shared" si="199"/>
        <v>0</v>
      </c>
      <c r="I393" s="9">
        <f t="shared" si="216"/>
        <v>0</v>
      </c>
      <c r="J393" s="9">
        <f t="shared" si="217"/>
        <v>0</v>
      </c>
      <c r="L393" s="9">
        <f t="shared" si="211"/>
        <v>0</v>
      </c>
      <c r="M393" s="9">
        <f t="shared" si="189"/>
        <v>0</v>
      </c>
      <c r="N393" s="9">
        <f t="shared" si="202"/>
        <v>0</v>
      </c>
      <c r="O393" s="9">
        <f t="shared" si="203"/>
        <v>0</v>
      </c>
      <c r="P393" s="9">
        <f t="shared" si="181"/>
        <v>0</v>
      </c>
      <c r="Q393" s="9">
        <f t="shared" si="182"/>
        <v>0</v>
      </c>
      <c r="S393" s="9">
        <f t="shared" si="191"/>
        <v>0</v>
      </c>
      <c r="T393" s="9">
        <f t="shared" si="192"/>
        <v>0</v>
      </c>
      <c r="U393" s="9">
        <f t="shared" ref="U393:U408" si="219">IF(L393&gt;Q393,0,IF(U392&gt;0,IF(S393&gt;0,$G393,0),O393+N393+M393-Q393))</f>
        <v>0</v>
      </c>
      <c r="V393" s="9">
        <f t="shared" ref="V393:V408" si="220">IF(L393&gt;Q393,0,IF(S393&gt;0,$H393,0))</f>
        <v>0</v>
      </c>
      <c r="W393" s="9">
        <f t="shared" si="183"/>
        <v>0</v>
      </c>
      <c r="X393" s="9">
        <f t="shared" ref="X393:X408" si="221">IF(T393+U393+V393&lt;S393,T393+U393+V393,S393)</f>
        <v>0</v>
      </c>
      <c r="Z393" s="9">
        <f t="shared" si="193"/>
        <v>0</v>
      </c>
      <c r="AA393" s="9">
        <f t="shared" si="198"/>
        <v>0</v>
      </c>
      <c r="AB393" s="9">
        <f t="shared" ref="AB393:AB408" si="222">IF(S393&gt;X393,0,IF(AB392&gt;0,IF(Z393&gt;0,$G393,0),V393+U393+T393-X393))</f>
        <v>0</v>
      </c>
      <c r="AC393" s="9">
        <f t="shared" ref="AC393:AC408" si="223">IF(S393&gt;X393,0,IF(Z393&gt;0,$H393,0))</f>
        <v>0</v>
      </c>
      <c r="AD393" s="9">
        <f t="shared" si="184"/>
        <v>0</v>
      </c>
      <c r="AE393" s="9">
        <f t="shared" ref="AE393:AE408" si="224">IF(AA393+AB393+AC393&lt;Z393,AA393+AB393+AC393,Z393)</f>
        <v>0</v>
      </c>
      <c r="AG393" s="9">
        <f t="shared" si="194"/>
        <v>0</v>
      </c>
      <c r="AH393" s="9">
        <f t="shared" si="195"/>
        <v>0</v>
      </c>
      <c r="AI393" s="9">
        <f t="shared" ref="AI393:AI408" si="225">IF(Z393&gt;AE393,0,IF(AI392&gt;0,IF(AG393&gt;0,$G393,0),AC393+AB393+AA393-AE393))</f>
        <v>0</v>
      </c>
      <c r="AJ393" s="9">
        <f t="shared" ref="AJ393:AJ408" si="226">IF(Z393&gt;AE393,0,IF(AG393&gt;0,$H393,0))</f>
        <v>0</v>
      </c>
      <c r="AK393" s="9">
        <f t="shared" si="185"/>
        <v>0</v>
      </c>
      <c r="AL393" s="9">
        <f t="shared" si="210"/>
        <v>0</v>
      </c>
    </row>
    <row r="394" spans="1:38">
      <c r="A394" s="8">
        <v>386</v>
      </c>
      <c r="B394" s="9">
        <f t="shared" si="212"/>
        <v>0</v>
      </c>
      <c r="C394" s="20">
        <f t="shared" si="213"/>
        <v>0.3</v>
      </c>
      <c r="D394" s="21">
        <f t="shared" si="218"/>
        <v>2.9285530376777613E-2</v>
      </c>
      <c r="E394" s="9">
        <f t="shared" si="201"/>
        <v>0</v>
      </c>
      <c r="F394" s="9">
        <f t="shared" si="214"/>
        <v>0</v>
      </c>
      <c r="G394" s="9">
        <f t="shared" si="215"/>
        <v>0</v>
      </c>
      <c r="H394" s="9">
        <f t="shared" si="199"/>
        <v>0</v>
      </c>
      <c r="I394" s="9">
        <f t="shared" si="216"/>
        <v>0</v>
      </c>
      <c r="J394" s="9">
        <f t="shared" si="217"/>
        <v>0</v>
      </c>
      <c r="L394" s="9">
        <f t="shared" si="211"/>
        <v>0</v>
      </c>
      <c r="M394" s="9">
        <f t="shared" si="189"/>
        <v>0</v>
      </c>
      <c r="N394" s="9">
        <f t="shared" si="202"/>
        <v>0</v>
      </c>
      <c r="O394" s="9">
        <f t="shared" si="203"/>
        <v>0</v>
      </c>
      <c r="P394" s="9">
        <f t="shared" ref="P394:P408" si="227">N394+O394</f>
        <v>0</v>
      </c>
      <c r="Q394" s="9">
        <f t="shared" ref="Q394:Q408" si="228">IF(M394+N394+O394&lt;L394,M394+N394+O394,L394)</f>
        <v>0</v>
      </c>
      <c r="S394" s="9">
        <f t="shared" si="191"/>
        <v>0</v>
      </c>
      <c r="T394" s="9">
        <f t="shared" si="192"/>
        <v>0</v>
      </c>
      <c r="U394" s="9">
        <f t="shared" si="219"/>
        <v>0</v>
      </c>
      <c r="V394" s="9">
        <f t="shared" si="220"/>
        <v>0</v>
      </c>
      <c r="W394" s="9">
        <f t="shared" ref="W394:W408" si="229">U394+V394</f>
        <v>0</v>
      </c>
      <c r="X394" s="9">
        <f t="shared" si="221"/>
        <v>0</v>
      </c>
      <c r="Z394" s="9">
        <f t="shared" si="193"/>
        <v>0</v>
      </c>
      <c r="AA394" s="9">
        <f t="shared" si="198"/>
        <v>0</v>
      </c>
      <c r="AB394" s="9">
        <f t="shared" si="222"/>
        <v>0</v>
      </c>
      <c r="AC394" s="9">
        <f t="shared" si="223"/>
        <v>0</v>
      </c>
      <c r="AD394" s="9">
        <f t="shared" ref="AD394:AD408" si="230">AB394+AC394</f>
        <v>0</v>
      </c>
      <c r="AE394" s="9">
        <f t="shared" si="224"/>
        <v>0</v>
      </c>
      <c r="AG394" s="9">
        <f t="shared" si="194"/>
        <v>0</v>
      </c>
      <c r="AH394" s="9">
        <f t="shared" si="195"/>
        <v>0</v>
      </c>
      <c r="AI394" s="9">
        <f t="shared" si="225"/>
        <v>0</v>
      </c>
      <c r="AJ394" s="9">
        <f t="shared" si="226"/>
        <v>0</v>
      </c>
      <c r="AK394" s="9">
        <f t="shared" ref="AK394:AK408" si="231">AI394+AJ394</f>
        <v>0</v>
      </c>
      <c r="AL394" s="9">
        <f t="shared" si="210"/>
        <v>0</v>
      </c>
    </row>
    <row r="395" spans="1:38">
      <c r="A395" s="8">
        <v>387</v>
      </c>
      <c r="B395" s="9">
        <f t="shared" si="212"/>
        <v>0</v>
      </c>
      <c r="C395" s="20">
        <f t="shared" si="213"/>
        <v>0.3</v>
      </c>
      <c r="D395" s="21">
        <f t="shared" si="218"/>
        <v>2.9285530376777613E-2</v>
      </c>
      <c r="E395" s="9">
        <f t="shared" si="201"/>
        <v>0</v>
      </c>
      <c r="F395" s="9">
        <f t="shared" si="214"/>
        <v>0</v>
      </c>
      <c r="G395" s="9">
        <f t="shared" si="215"/>
        <v>0</v>
      </c>
      <c r="H395" s="9">
        <f t="shared" ref="H395:H408" si="232">IF(B395-G395&gt;0,D395*(B395-G395),0)</f>
        <v>0</v>
      </c>
      <c r="I395" s="9">
        <f t="shared" si="216"/>
        <v>0</v>
      </c>
      <c r="J395" s="9">
        <f t="shared" si="217"/>
        <v>0</v>
      </c>
      <c r="L395" s="9">
        <f t="shared" si="211"/>
        <v>0</v>
      </c>
      <c r="M395" s="9">
        <f t="shared" ref="M395:M408" si="233">L395*($N$2/12)</f>
        <v>0</v>
      </c>
      <c r="N395" s="9">
        <f t="shared" si="202"/>
        <v>0</v>
      </c>
      <c r="O395" s="9">
        <f t="shared" si="203"/>
        <v>0</v>
      </c>
      <c r="P395" s="9">
        <f t="shared" si="227"/>
        <v>0</v>
      </c>
      <c r="Q395" s="9">
        <f t="shared" si="228"/>
        <v>0</v>
      </c>
      <c r="S395" s="9">
        <f t="shared" ref="S395:S408" si="234">IF(S394-W394&gt;0,S394-W394,0)</f>
        <v>0</v>
      </c>
      <c r="T395" s="9">
        <f t="shared" ref="T395:T408" si="235">S395*($N$3/12)</f>
        <v>0</v>
      </c>
      <c r="U395" s="9">
        <f t="shared" si="219"/>
        <v>0</v>
      </c>
      <c r="V395" s="9">
        <f t="shared" si="220"/>
        <v>0</v>
      </c>
      <c r="W395" s="9">
        <f t="shared" si="229"/>
        <v>0</v>
      </c>
      <c r="X395" s="9">
        <f t="shared" si="221"/>
        <v>0</v>
      </c>
      <c r="Z395" s="9">
        <f t="shared" ref="Z395:Z408" si="236">IF(Z394-AD394&gt;0,Z394-AD394,0)</f>
        <v>0</v>
      </c>
      <c r="AA395" s="9">
        <f t="shared" si="198"/>
        <v>0</v>
      </c>
      <c r="AB395" s="9">
        <f t="shared" si="222"/>
        <v>0</v>
      </c>
      <c r="AC395" s="9">
        <f t="shared" si="223"/>
        <v>0</v>
      </c>
      <c r="AD395" s="9">
        <f t="shared" si="230"/>
        <v>0</v>
      </c>
      <c r="AE395" s="9">
        <f t="shared" si="224"/>
        <v>0</v>
      </c>
      <c r="AG395" s="9">
        <f t="shared" ref="AG395:AG408" si="237">IF(AG394-AK394&gt;0,AG394-AK394,0)</f>
        <v>0</v>
      </c>
      <c r="AH395" s="9">
        <f t="shared" ref="AH395:AH408" si="238">AG395*($N$5/12)</f>
        <v>0</v>
      </c>
      <c r="AI395" s="9">
        <f t="shared" si="225"/>
        <v>0</v>
      </c>
      <c r="AJ395" s="9">
        <f t="shared" si="226"/>
        <v>0</v>
      </c>
      <c r="AK395" s="9">
        <f t="shared" si="231"/>
        <v>0</v>
      </c>
      <c r="AL395" s="9">
        <f t="shared" si="210"/>
        <v>0</v>
      </c>
    </row>
    <row r="396" spans="1:38">
      <c r="A396" s="8">
        <v>388</v>
      </c>
      <c r="B396" s="9">
        <f t="shared" si="212"/>
        <v>0</v>
      </c>
      <c r="C396" s="20">
        <f t="shared" si="213"/>
        <v>0.3</v>
      </c>
      <c r="D396" s="21">
        <f t="shared" si="218"/>
        <v>2.9285530376777613E-2</v>
      </c>
      <c r="E396" s="9">
        <f t="shared" si="201"/>
        <v>0</v>
      </c>
      <c r="F396" s="9">
        <f t="shared" si="214"/>
        <v>0</v>
      </c>
      <c r="G396" s="9">
        <f t="shared" si="215"/>
        <v>0</v>
      </c>
      <c r="H396" s="9">
        <f t="shared" si="232"/>
        <v>0</v>
      </c>
      <c r="I396" s="9">
        <f t="shared" si="216"/>
        <v>0</v>
      </c>
      <c r="J396" s="9">
        <f t="shared" si="217"/>
        <v>0</v>
      </c>
      <c r="L396" s="9">
        <f t="shared" si="211"/>
        <v>0</v>
      </c>
      <c r="M396" s="9">
        <f t="shared" si="233"/>
        <v>0</v>
      </c>
      <c r="N396" s="9">
        <f t="shared" si="202"/>
        <v>0</v>
      </c>
      <c r="O396" s="9">
        <f t="shared" si="203"/>
        <v>0</v>
      </c>
      <c r="P396" s="9">
        <f t="shared" si="227"/>
        <v>0</v>
      </c>
      <c r="Q396" s="9">
        <f t="shared" si="228"/>
        <v>0</v>
      </c>
      <c r="S396" s="9">
        <f t="shared" si="234"/>
        <v>0</v>
      </c>
      <c r="T396" s="9">
        <f t="shared" si="235"/>
        <v>0</v>
      </c>
      <c r="U396" s="9">
        <f t="shared" si="219"/>
        <v>0</v>
      </c>
      <c r="V396" s="9">
        <f t="shared" si="220"/>
        <v>0</v>
      </c>
      <c r="W396" s="9">
        <f t="shared" si="229"/>
        <v>0</v>
      </c>
      <c r="X396" s="9">
        <f t="shared" si="221"/>
        <v>0</v>
      </c>
      <c r="Z396" s="9">
        <f t="shared" si="236"/>
        <v>0</v>
      </c>
      <c r="AA396" s="9">
        <f t="shared" si="198"/>
        <v>0</v>
      </c>
      <c r="AB396" s="9">
        <f t="shared" si="222"/>
        <v>0</v>
      </c>
      <c r="AC396" s="9">
        <f t="shared" si="223"/>
        <v>0</v>
      </c>
      <c r="AD396" s="9">
        <f t="shared" si="230"/>
        <v>0</v>
      </c>
      <c r="AE396" s="9">
        <f t="shared" si="224"/>
        <v>0</v>
      </c>
      <c r="AG396" s="9">
        <f t="shared" si="237"/>
        <v>0</v>
      </c>
      <c r="AH396" s="9">
        <f t="shared" si="238"/>
        <v>0</v>
      </c>
      <c r="AI396" s="9">
        <f t="shared" si="225"/>
        <v>0</v>
      </c>
      <c r="AJ396" s="9">
        <f t="shared" si="226"/>
        <v>0</v>
      </c>
      <c r="AK396" s="9">
        <f t="shared" si="231"/>
        <v>0</v>
      </c>
      <c r="AL396" s="9">
        <f t="shared" si="210"/>
        <v>0</v>
      </c>
    </row>
    <row r="397" spans="1:38">
      <c r="A397" s="8">
        <v>389</v>
      </c>
      <c r="B397" s="9">
        <f t="shared" si="212"/>
        <v>0</v>
      </c>
      <c r="C397" s="20">
        <f t="shared" si="213"/>
        <v>0.3</v>
      </c>
      <c r="D397" s="21">
        <f t="shared" si="218"/>
        <v>2.9285530376777613E-2</v>
      </c>
      <c r="E397" s="9">
        <f t="shared" si="201"/>
        <v>0</v>
      </c>
      <c r="F397" s="9">
        <f t="shared" si="214"/>
        <v>0</v>
      </c>
      <c r="G397" s="9">
        <f t="shared" si="215"/>
        <v>0</v>
      </c>
      <c r="H397" s="9">
        <f t="shared" si="232"/>
        <v>0</v>
      </c>
      <c r="I397" s="9">
        <f t="shared" si="216"/>
        <v>0</v>
      </c>
      <c r="J397" s="9">
        <f t="shared" si="217"/>
        <v>0</v>
      </c>
      <c r="L397" s="9">
        <f t="shared" si="211"/>
        <v>0</v>
      </c>
      <c r="M397" s="9">
        <f t="shared" si="233"/>
        <v>0</v>
      </c>
      <c r="N397" s="9">
        <f t="shared" si="202"/>
        <v>0</v>
      </c>
      <c r="O397" s="9">
        <f t="shared" si="203"/>
        <v>0</v>
      </c>
      <c r="P397" s="9">
        <f t="shared" si="227"/>
        <v>0</v>
      </c>
      <c r="Q397" s="9">
        <f t="shared" si="228"/>
        <v>0</v>
      </c>
      <c r="S397" s="9">
        <f t="shared" si="234"/>
        <v>0</v>
      </c>
      <c r="T397" s="9">
        <f t="shared" si="235"/>
        <v>0</v>
      </c>
      <c r="U397" s="9">
        <f t="shared" si="219"/>
        <v>0</v>
      </c>
      <c r="V397" s="9">
        <f t="shared" si="220"/>
        <v>0</v>
      </c>
      <c r="W397" s="9">
        <f t="shared" si="229"/>
        <v>0</v>
      </c>
      <c r="X397" s="9">
        <f t="shared" si="221"/>
        <v>0</v>
      </c>
      <c r="Z397" s="9">
        <f t="shared" si="236"/>
        <v>0</v>
      </c>
      <c r="AA397" s="9">
        <f t="shared" si="198"/>
        <v>0</v>
      </c>
      <c r="AB397" s="9">
        <f t="shared" si="222"/>
        <v>0</v>
      </c>
      <c r="AC397" s="9">
        <f t="shared" si="223"/>
        <v>0</v>
      </c>
      <c r="AD397" s="9">
        <f t="shared" si="230"/>
        <v>0</v>
      </c>
      <c r="AE397" s="9">
        <f t="shared" si="224"/>
        <v>0</v>
      </c>
      <c r="AG397" s="9">
        <f t="shared" si="237"/>
        <v>0</v>
      </c>
      <c r="AH397" s="9">
        <f t="shared" si="238"/>
        <v>0</v>
      </c>
      <c r="AI397" s="9">
        <f t="shared" si="225"/>
        <v>0</v>
      </c>
      <c r="AJ397" s="9">
        <f t="shared" si="226"/>
        <v>0</v>
      </c>
      <c r="AK397" s="9">
        <f t="shared" si="231"/>
        <v>0</v>
      </c>
      <c r="AL397" s="9">
        <f t="shared" si="210"/>
        <v>0</v>
      </c>
    </row>
    <row r="398" spans="1:38">
      <c r="A398" s="8">
        <v>390</v>
      </c>
      <c r="B398" s="9">
        <f t="shared" si="212"/>
        <v>0</v>
      </c>
      <c r="C398" s="20">
        <f t="shared" si="213"/>
        <v>0.3</v>
      </c>
      <c r="D398" s="21">
        <f t="shared" si="218"/>
        <v>2.9285530376777613E-2</v>
      </c>
      <c r="E398" s="9">
        <f t="shared" si="201"/>
        <v>0</v>
      </c>
      <c r="F398" s="9">
        <f t="shared" si="214"/>
        <v>0</v>
      </c>
      <c r="G398" s="9">
        <f t="shared" si="215"/>
        <v>0</v>
      </c>
      <c r="H398" s="9">
        <f t="shared" si="232"/>
        <v>0</v>
      </c>
      <c r="I398" s="9">
        <f t="shared" si="216"/>
        <v>0</v>
      </c>
      <c r="J398" s="9">
        <f t="shared" si="217"/>
        <v>0</v>
      </c>
      <c r="L398" s="9">
        <f t="shared" si="211"/>
        <v>0</v>
      </c>
      <c r="M398" s="9">
        <f t="shared" si="233"/>
        <v>0</v>
      </c>
      <c r="N398" s="9">
        <f t="shared" si="202"/>
        <v>0</v>
      </c>
      <c r="O398" s="9">
        <f t="shared" si="203"/>
        <v>0</v>
      </c>
      <c r="P398" s="9">
        <f t="shared" si="227"/>
        <v>0</v>
      </c>
      <c r="Q398" s="9">
        <f t="shared" si="228"/>
        <v>0</v>
      </c>
      <c r="S398" s="9">
        <f t="shared" si="234"/>
        <v>0</v>
      </c>
      <c r="T398" s="9">
        <f t="shared" si="235"/>
        <v>0</v>
      </c>
      <c r="U398" s="9">
        <f t="shared" si="219"/>
        <v>0</v>
      </c>
      <c r="V398" s="9">
        <f t="shared" si="220"/>
        <v>0</v>
      </c>
      <c r="W398" s="9">
        <f t="shared" si="229"/>
        <v>0</v>
      </c>
      <c r="X398" s="9">
        <f t="shared" si="221"/>
        <v>0</v>
      </c>
      <c r="Z398" s="9">
        <f t="shared" si="236"/>
        <v>0</v>
      </c>
      <c r="AA398" s="9">
        <f t="shared" si="198"/>
        <v>0</v>
      </c>
      <c r="AB398" s="9">
        <f t="shared" si="222"/>
        <v>0</v>
      </c>
      <c r="AC398" s="9">
        <f t="shared" si="223"/>
        <v>0</v>
      </c>
      <c r="AD398" s="9">
        <f t="shared" si="230"/>
        <v>0</v>
      </c>
      <c r="AE398" s="9">
        <f t="shared" si="224"/>
        <v>0</v>
      </c>
      <c r="AG398" s="9">
        <f t="shared" si="237"/>
        <v>0</v>
      </c>
      <c r="AH398" s="9">
        <f t="shared" si="238"/>
        <v>0</v>
      </c>
      <c r="AI398" s="9">
        <f t="shared" si="225"/>
        <v>0</v>
      </c>
      <c r="AJ398" s="9">
        <f t="shared" si="226"/>
        <v>0</v>
      </c>
      <c r="AK398" s="9">
        <f t="shared" si="231"/>
        <v>0</v>
      </c>
      <c r="AL398" s="9">
        <f t="shared" si="210"/>
        <v>0</v>
      </c>
    </row>
    <row r="399" spans="1:38">
      <c r="A399" s="8">
        <v>391</v>
      </c>
      <c r="B399" s="9">
        <f t="shared" si="212"/>
        <v>0</v>
      </c>
      <c r="C399" s="20">
        <f t="shared" si="213"/>
        <v>0.3</v>
      </c>
      <c r="D399" s="21">
        <f t="shared" si="218"/>
        <v>2.9285530376777613E-2</v>
      </c>
      <c r="E399" s="9">
        <f t="shared" si="201"/>
        <v>0</v>
      </c>
      <c r="F399" s="9">
        <f t="shared" si="214"/>
        <v>0</v>
      </c>
      <c r="G399" s="9">
        <f t="shared" si="215"/>
        <v>0</v>
      </c>
      <c r="H399" s="9">
        <f t="shared" si="232"/>
        <v>0</v>
      </c>
      <c r="I399" s="9">
        <f t="shared" si="216"/>
        <v>0</v>
      </c>
      <c r="J399" s="9">
        <f t="shared" si="217"/>
        <v>0</v>
      </c>
      <c r="L399" s="9">
        <f t="shared" si="211"/>
        <v>0</v>
      </c>
      <c r="M399" s="9">
        <f t="shared" si="233"/>
        <v>0</v>
      </c>
      <c r="N399" s="9">
        <f t="shared" si="202"/>
        <v>0</v>
      </c>
      <c r="O399" s="9">
        <f t="shared" si="203"/>
        <v>0</v>
      </c>
      <c r="P399" s="9">
        <f t="shared" si="227"/>
        <v>0</v>
      </c>
      <c r="Q399" s="9">
        <f t="shared" si="228"/>
        <v>0</v>
      </c>
      <c r="S399" s="9">
        <f t="shared" si="234"/>
        <v>0</v>
      </c>
      <c r="T399" s="9">
        <f t="shared" si="235"/>
        <v>0</v>
      </c>
      <c r="U399" s="9">
        <f t="shared" si="219"/>
        <v>0</v>
      </c>
      <c r="V399" s="9">
        <f t="shared" si="220"/>
        <v>0</v>
      </c>
      <c r="W399" s="9">
        <f t="shared" si="229"/>
        <v>0</v>
      </c>
      <c r="X399" s="9">
        <f t="shared" si="221"/>
        <v>0</v>
      </c>
      <c r="Z399" s="9">
        <f t="shared" si="236"/>
        <v>0</v>
      </c>
      <c r="AA399" s="9">
        <f t="shared" si="198"/>
        <v>0</v>
      </c>
      <c r="AB399" s="9">
        <f t="shared" si="222"/>
        <v>0</v>
      </c>
      <c r="AC399" s="9">
        <f t="shared" si="223"/>
        <v>0</v>
      </c>
      <c r="AD399" s="9">
        <f t="shared" si="230"/>
        <v>0</v>
      </c>
      <c r="AE399" s="9">
        <f t="shared" si="224"/>
        <v>0</v>
      </c>
      <c r="AG399" s="9">
        <f t="shared" si="237"/>
        <v>0</v>
      </c>
      <c r="AH399" s="9">
        <f t="shared" si="238"/>
        <v>0</v>
      </c>
      <c r="AI399" s="9">
        <f t="shared" si="225"/>
        <v>0</v>
      </c>
      <c r="AJ399" s="9">
        <f t="shared" si="226"/>
        <v>0</v>
      </c>
      <c r="AK399" s="9">
        <f t="shared" si="231"/>
        <v>0</v>
      </c>
      <c r="AL399" s="9">
        <f t="shared" si="210"/>
        <v>0</v>
      </c>
    </row>
    <row r="400" spans="1:38">
      <c r="A400" s="8">
        <v>392</v>
      </c>
      <c r="B400" s="9">
        <f t="shared" si="212"/>
        <v>0</v>
      </c>
      <c r="C400" s="20">
        <f t="shared" si="213"/>
        <v>0.3</v>
      </c>
      <c r="D400" s="21">
        <f t="shared" si="218"/>
        <v>2.9285530376777613E-2</v>
      </c>
      <c r="E400" s="9">
        <f t="shared" si="201"/>
        <v>0</v>
      </c>
      <c r="F400" s="9">
        <f t="shared" si="214"/>
        <v>0</v>
      </c>
      <c r="G400" s="9">
        <f t="shared" si="215"/>
        <v>0</v>
      </c>
      <c r="H400" s="9">
        <f t="shared" si="232"/>
        <v>0</v>
      </c>
      <c r="I400" s="9">
        <f t="shared" si="216"/>
        <v>0</v>
      </c>
      <c r="J400" s="9">
        <f t="shared" si="217"/>
        <v>0</v>
      </c>
      <c r="L400" s="9">
        <f t="shared" si="211"/>
        <v>0</v>
      </c>
      <c r="M400" s="9">
        <f t="shared" si="233"/>
        <v>0</v>
      </c>
      <c r="N400" s="9">
        <f t="shared" si="202"/>
        <v>0</v>
      </c>
      <c r="O400" s="9">
        <f t="shared" si="203"/>
        <v>0</v>
      </c>
      <c r="P400" s="9">
        <f t="shared" si="227"/>
        <v>0</v>
      </c>
      <c r="Q400" s="9">
        <f t="shared" si="228"/>
        <v>0</v>
      </c>
      <c r="S400" s="9">
        <f t="shared" si="234"/>
        <v>0</v>
      </c>
      <c r="T400" s="9">
        <f t="shared" si="235"/>
        <v>0</v>
      </c>
      <c r="U400" s="9">
        <f t="shared" si="219"/>
        <v>0</v>
      </c>
      <c r="V400" s="9">
        <f t="shared" si="220"/>
        <v>0</v>
      </c>
      <c r="W400" s="9">
        <f t="shared" si="229"/>
        <v>0</v>
      </c>
      <c r="X400" s="9">
        <f t="shared" si="221"/>
        <v>0</v>
      </c>
      <c r="Z400" s="9">
        <f t="shared" si="236"/>
        <v>0</v>
      </c>
      <c r="AA400" s="9">
        <f t="shared" si="198"/>
        <v>0</v>
      </c>
      <c r="AB400" s="9">
        <f t="shared" si="222"/>
        <v>0</v>
      </c>
      <c r="AC400" s="9">
        <f t="shared" si="223"/>
        <v>0</v>
      </c>
      <c r="AD400" s="9">
        <f t="shared" si="230"/>
        <v>0</v>
      </c>
      <c r="AE400" s="9">
        <f t="shared" si="224"/>
        <v>0</v>
      </c>
      <c r="AG400" s="9">
        <f t="shared" si="237"/>
        <v>0</v>
      </c>
      <c r="AH400" s="9">
        <f t="shared" si="238"/>
        <v>0</v>
      </c>
      <c r="AI400" s="9">
        <f t="shared" si="225"/>
        <v>0</v>
      </c>
      <c r="AJ400" s="9">
        <f t="shared" si="226"/>
        <v>0</v>
      </c>
      <c r="AK400" s="9">
        <f t="shared" si="231"/>
        <v>0</v>
      </c>
      <c r="AL400" s="9">
        <f t="shared" si="210"/>
        <v>0</v>
      </c>
    </row>
    <row r="401" spans="1:38">
      <c r="A401" s="8">
        <v>393</v>
      </c>
      <c r="B401" s="9">
        <f t="shared" si="212"/>
        <v>0</v>
      </c>
      <c r="C401" s="20">
        <f t="shared" si="213"/>
        <v>0.3</v>
      </c>
      <c r="D401" s="21">
        <f t="shared" si="218"/>
        <v>2.9285530376777613E-2</v>
      </c>
      <c r="E401" s="9">
        <f t="shared" si="201"/>
        <v>0</v>
      </c>
      <c r="F401" s="9">
        <f t="shared" si="214"/>
        <v>0</v>
      </c>
      <c r="G401" s="9">
        <f t="shared" si="215"/>
        <v>0</v>
      </c>
      <c r="H401" s="9">
        <f t="shared" si="232"/>
        <v>0</v>
      </c>
      <c r="I401" s="9">
        <f t="shared" si="216"/>
        <v>0</v>
      </c>
      <c r="J401" s="9">
        <f t="shared" si="217"/>
        <v>0</v>
      </c>
      <c r="L401" s="9">
        <f t="shared" si="211"/>
        <v>0</v>
      </c>
      <c r="M401" s="9">
        <f t="shared" si="233"/>
        <v>0</v>
      </c>
      <c r="N401" s="9">
        <f t="shared" si="202"/>
        <v>0</v>
      </c>
      <c r="O401" s="9">
        <f t="shared" si="203"/>
        <v>0</v>
      </c>
      <c r="P401" s="9">
        <f t="shared" si="227"/>
        <v>0</v>
      </c>
      <c r="Q401" s="9">
        <f t="shared" si="228"/>
        <v>0</v>
      </c>
      <c r="S401" s="9">
        <f t="shared" si="234"/>
        <v>0</v>
      </c>
      <c r="T401" s="9">
        <f t="shared" si="235"/>
        <v>0</v>
      </c>
      <c r="U401" s="9">
        <f t="shared" si="219"/>
        <v>0</v>
      </c>
      <c r="V401" s="9">
        <f t="shared" si="220"/>
        <v>0</v>
      </c>
      <c r="W401" s="9">
        <f t="shared" si="229"/>
        <v>0</v>
      </c>
      <c r="X401" s="9">
        <f t="shared" si="221"/>
        <v>0</v>
      </c>
      <c r="Z401" s="9">
        <f t="shared" si="236"/>
        <v>0</v>
      </c>
      <c r="AA401" s="9">
        <f t="shared" si="198"/>
        <v>0</v>
      </c>
      <c r="AB401" s="9">
        <f t="shared" si="222"/>
        <v>0</v>
      </c>
      <c r="AC401" s="9">
        <f t="shared" si="223"/>
        <v>0</v>
      </c>
      <c r="AD401" s="9">
        <f t="shared" si="230"/>
        <v>0</v>
      </c>
      <c r="AE401" s="9">
        <f t="shared" si="224"/>
        <v>0</v>
      </c>
      <c r="AG401" s="9">
        <f t="shared" si="237"/>
        <v>0</v>
      </c>
      <c r="AH401" s="9">
        <f t="shared" si="238"/>
        <v>0</v>
      </c>
      <c r="AI401" s="9">
        <f t="shared" si="225"/>
        <v>0</v>
      </c>
      <c r="AJ401" s="9">
        <f t="shared" si="226"/>
        <v>0</v>
      </c>
      <c r="AK401" s="9">
        <f t="shared" si="231"/>
        <v>0</v>
      </c>
      <c r="AL401" s="9">
        <f t="shared" si="210"/>
        <v>0</v>
      </c>
    </row>
    <row r="402" spans="1:38">
      <c r="A402" s="8">
        <v>394</v>
      </c>
      <c r="B402" s="9">
        <f t="shared" si="212"/>
        <v>0</v>
      </c>
      <c r="C402" s="20">
        <f t="shared" si="213"/>
        <v>0.3</v>
      </c>
      <c r="D402" s="21">
        <f t="shared" si="218"/>
        <v>2.9285530376777613E-2</v>
      </c>
      <c r="E402" s="9">
        <f t="shared" si="201"/>
        <v>0</v>
      </c>
      <c r="F402" s="9">
        <f t="shared" si="214"/>
        <v>0</v>
      </c>
      <c r="G402" s="9">
        <f t="shared" si="215"/>
        <v>0</v>
      </c>
      <c r="H402" s="9">
        <f t="shared" si="232"/>
        <v>0</v>
      </c>
      <c r="I402" s="9">
        <f t="shared" si="216"/>
        <v>0</v>
      </c>
      <c r="J402" s="9">
        <f t="shared" si="217"/>
        <v>0</v>
      </c>
      <c r="L402" s="9">
        <f t="shared" si="211"/>
        <v>0</v>
      </c>
      <c r="M402" s="9">
        <f t="shared" si="233"/>
        <v>0</v>
      </c>
      <c r="N402" s="9">
        <f t="shared" si="202"/>
        <v>0</v>
      </c>
      <c r="O402" s="9">
        <f t="shared" si="203"/>
        <v>0</v>
      </c>
      <c r="P402" s="9">
        <f t="shared" si="227"/>
        <v>0</v>
      </c>
      <c r="Q402" s="9">
        <f t="shared" si="228"/>
        <v>0</v>
      </c>
      <c r="S402" s="9">
        <f t="shared" si="234"/>
        <v>0</v>
      </c>
      <c r="T402" s="9">
        <f t="shared" si="235"/>
        <v>0</v>
      </c>
      <c r="U402" s="9">
        <f t="shared" si="219"/>
        <v>0</v>
      </c>
      <c r="V402" s="9">
        <f t="shared" si="220"/>
        <v>0</v>
      </c>
      <c r="W402" s="9">
        <f t="shared" si="229"/>
        <v>0</v>
      </c>
      <c r="X402" s="9">
        <f t="shared" si="221"/>
        <v>0</v>
      </c>
      <c r="Z402" s="9">
        <f t="shared" si="236"/>
        <v>0</v>
      </c>
      <c r="AA402" s="9">
        <f t="shared" si="198"/>
        <v>0</v>
      </c>
      <c r="AB402" s="9">
        <f t="shared" si="222"/>
        <v>0</v>
      </c>
      <c r="AC402" s="9">
        <f t="shared" si="223"/>
        <v>0</v>
      </c>
      <c r="AD402" s="9">
        <f t="shared" si="230"/>
        <v>0</v>
      </c>
      <c r="AE402" s="9">
        <f t="shared" si="224"/>
        <v>0</v>
      </c>
      <c r="AG402" s="9">
        <f t="shared" si="237"/>
        <v>0</v>
      </c>
      <c r="AH402" s="9">
        <f t="shared" si="238"/>
        <v>0</v>
      </c>
      <c r="AI402" s="9">
        <f t="shared" si="225"/>
        <v>0</v>
      </c>
      <c r="AJ402" s="9">
        <f t="shared" si="226"/>
        <v>0</v>
      </c>
      <c r="AK402" s="9">
        <f t="shared" si="231"/>
        <v>0</v>
      </c>
      <c r="AL402" s="9">
        <f t="shared" si="210"/>
        <v>0</v>
      </c>
    </row>
    <row r="403" spans="1:38">
      <c r="A403" s="8">
        <v>395</v>
      </c>
      <c r="B403" s="9">
        <f t="shared" si="212"/>
        <v>0</v>
      </c>
      <c r="C403" s="20">
        <f t="shared" si="213"/>
        <v>0.3</v>
      </c>
      <c r="D403" s="21">
        <f t="shared" si="218"/>
        <v>2.9285530376777613E-2</v>
      </c>
      <c r="E403" s="9">
        <f t="shared" si="201"/>
        <v>0</v>
      </c>
      <c r="F403" s="9">
        <f t="shared" si="214"/>
        <v>0</v>
      </c>
      <c r="G403" s="9">
        <f t="shared" si="215"/>
        <v>0</v>
      </c>
      <c r="H403" s="9">
        <f t="shared" si="232"/>
        <v>0</v>
      </c>
      <c r="I403" s="9">
        <f t="shared" si="216"/>
        <v>0</v>
      </c>
      <c r="J403" s="9">
        <f t="shared" si="217"/>
        <v>0</v>
      </c>
      <c r="L403" s="9">
        <f t="shared" si="211"/>
        <v>0</v>
      </c>
      <c r="M403" s="9">
        <f t="shared" si="233"/>
        <v>0</v>
      </c>
      <c r="N403" s="9">
        <f t="shared" si="202"/>
        <v>0</v>
      </c>
      <c r="O403" s="9">
        <f t="shared" si="203"/>
        <v>0</v>
      </c>
      <c r="P403" s="9">
        <f t="shared" si="227"/>
        <v>0</v>
      </c>
      <c r="Q403" s="9">
        <f t="shared" si="228"/>
        <v>0</v>
      </c>
      <c r="S403" s="9">
        <f t="shared" si="234"/>
        <v>0</v>
      </c>
      <c r="T403" s="9">
        <f t="shared" si="235"/>
        <v>0</v>
      </c>
      <c r="U403" s="9">
        <f t="shared" si="219"/>
        <v>0</v>
      </c>
      <c r="V403" s="9">
        <f t="shared" si="220"/>
        <v>0</v>
      </c>
      <c r="W403" s="9">
        <f t="shared" si="229"/>
        <v>0</v>
      </c>
      <c r="X403" s="9">
        <f t="shared" si="221"/>
        <v>0</v>
      </c>
      <c r="Z403" s="9">
        <f t="shared" si="236"/>
        <v>0</v>
      </c>
      <c r="AA403" s="9">
        <f t="shared" si="198"/>
        <v>0</v>
      </c>
      <c r="AB403" s="9">
        <f t="shared" si="222"/>
        <v>0</v>
      </c>
      <c r="AC403" s="9">
        <f t="shared" si="223"/>
        <v>0</v>
      </c>
      <c r="AD403" s="9">
        <f t="shared" si="230"/>
        <v>0</v>
      </c>
      <c r="AE403" s="9">
        <f t="shared" si="224"/>
        <v>0</v>
      </c>
      <c r="AG403" s="9">
        <f t="shared" si="237"/>
        <v>0</v>
      </c>
      <c r="AH403" s="9">
        <f t="shared" si="238"/>
        <v>0</v>
      </c>
      <c r="AI403" s="9">
        <f t="shared" si="225"/>
        <v>0</v>
      </c>
      <c r="AJ403" s="9">
        <f t="shared" si="226"/>
        <v>0</v>
      </c>
      <c r="AK403" s="9">
        <f t="shared" si="231"/>
        <v>0</v>
      </c>
      <c r="AL403" s="9">
        <f t="shared" si="210"/>
        <v>0</v>
      </c>
    </row>
    <row r="404" spans="1:38">
      <c r="A404" s="8">
        <v>396</v>
      </c>
      <c r="B404" s="9">
        <f t="shared" si="212"/>
        <v>0</v>
      </c>
      <c r="C404" s="20">
        <f t="shared" si="213"/>
        <v>0.3</v>
      </c>
      <c r="D404" s="21">
        <f t="shared" si="218"/>
        <v>2.9285530376777613E-2</v>
      </c>
      <c r="E404" s="9">
        <f t="shared" si="201"/>
        <v>0</v>
      </c>
      <c r="F404" s="9">
        <f t="shared" si="214"/>
        <v>0</v>
      </c>
      <c r="G404" s="9">
        <f t="shared" si="215"/>
        <v>0</v>
      </c>
      <c r="H404" s="9">
        <f t="shared" si="232"/>
        <v>0</v>
      </c>
      <c r="I404" s="9">
        <f t="shared" si="216"/>
        <v>0</v>
      </c>
      <c r="J404" s="9">
        <f t="shared" si="217"/>
        <v>0</v>
      </c>
      <c r="L404" s="9">
        <f t="shared" si="211"/>
        <v>0</v>
      </c>
      <c r="M404" s="9">
        <f t="shared" si="233"/>
        <v>0</v>
      </c>
      <c r="N404" s="9">
        <f t="shared" si="202"/>
        <v>0</v>
      </c>
      <c r="O404" s="9">
        <f t="shared" si="203"/>
        <v>0</v>
      </c>
      <c r="P404" s="9">
        <f t="shared" si="227"/>
        <v>0</v>
      </c>
      <c r="Q404" s="9">
        <f t="shared" si="228"/>
        <v>0</v>
      </c>
      <c r="S404" s="9">
        <f t="shared" si="234"/>
        <v>0</v>
      </c>
      <c r="T404" s="9">
        <f t="shared" si="235"/>
        <v>0</v>
      </c>
      <c r="U404" s="9">
        <f t="shared" si="219"/>
        <v>0</v>
      </c>
      <c r="V404" s="9">
        <f t="shared" si="220"/>
        <v>0</v>
      </c>
      <c r="W404" s="9">
        <f t="shared" si="229"/>
        <v>0</v>
      </c>
      <c r="X404" s="9">
        <f t="shared" si="221"/>
        <v>0</v>
      </c>
      <c r="Z404" s="9">
        <f t="shared" si="236"/>
        <v>0</v>
      </c>
      <c r="AA404" s="9">
        <f t="shared" si="198"/>
        <v>0</v>
      </c>
      <c r="AB404" s="9">
        <f t="shared" si="222"/>
        <v>0</v>
      </c>
      <c r="AC404" s="9">
        <f t="shared" si="223"/>
        <v>0</v>
      </c>
      <c r="AD404" s="9">
        <f t="shared" si="230"/>
        <v>0</v>
      </c>
      <c r="AE404" s="9">
        <f t="shared" si="224"/>
        <v>0</v>
      </c>
      <c r="AG404" s="9">
        <f t="shared" si="237"/>
        <v>0</v>
      </c>
      <c r="AH404" s="9">
        <f t="shared" si="238"/>
        <v>0</v>
      </c>
      <c r="AI404" s="9">
        <f t="shared" si="225"/>
        <v>0</v>
      </c>
      <c r="AJ404" s="9">
        <f t="shared" si="226"/>
        <v>0</v>
      </c>
      <c r="AK404" s="9">
        <f t="shared" si="231"/>
        <v>0</v>
      </c>
      <c r="AL404" s="9">
        <f t="shared" si="210"/>
        <v>0</v>
      </c>
    </row>
    <row r="405" spans="1:38">
      <c r="A405" s="8">
        <v>397</v>
      </c>
      <c r="B405" s="9">
        <f t="shared" si="212"/>
        <v>0</v>
      </c>
      <c r="C405" s="20">
        <f t="shared" si="213"/>
        <v>0.3</v>
      </c>
      <c r="D405" s="21">
        <f t="shared" si="218"/>
        <v>2.9285530376777613E-2</v>
      </c>
      <c r="E405" s="9">
        <f t="shared" si="201"/>
        <v>0</v>
      </c>
      <c r="F405" s="9">
        <f t="shared" si="214"/>
        <v>0</v>
      </c>
      <c r="G405" s="9">
        <f t="shared" si="215"/>
        <v>0</v>
      </c>
      <c r="H405" s="9">
        <f t="shared" si="232"/>
        <v>0</v>
      </c>
      <c r="I405" s="9">
        <f t="shared" si="216"/>
        <v>0</v>
      </c>
      <c r="J405" s="9">
        <f t="shared" si="217"/>
        <v>0</v>
      </c>
      <c r="L405" s="9">
        <f t="shared" si="211"/>
        <v>0</v>
      </c>
      <c r="M405" s="9">
        <f t="shared" si="233"/>
        <v>0</v>
      </c>
      <c r="N405" s="9">
        <f t="shared" si="202"/>
        <v>0</v>
      </c>
      <c r="O405" s="9">
        <f t="shared" si="203"/>
        <v>0</v>
      </c>
      <c r="P405" s="9">
        <f t="shared" si="227"/>
        <v>0</v>
      </c>
      <c r="Q405" s="9">
        <f t="shared" si="228"/>
        <v>0</v>
      </c>
      <c r="S405" s="9">
        <f t="shared" si="234"/>
        <v>0</v>
      </c>
      <c r="T405" s="9">
        <f t="shared" si="235"/>
        <v>0</v>
      </c>
      <c r="U405" s="9">
        <f t="shared" si="219"/>
        <v>0</v>
      </c>
      <c r="V405" s="9">
        <f t="shared" si="220"/>
        <v>0</v>
      </c>
      <c r="W405" s="9">
        <f t="shared" si="229"/>
        <v>0</v>
      </c>
      <c r="X405" s="9">
        <f t="shared" si="221"/>
        <v>0</v>
      </c>
      <c r="Z405" s="9">
        <f t="shared" si="236"/>
        <v>0</v>
      </c>
      <c r="AA405" s="9">
        <f t="shared" si="198"/>
        <v>0</v>
      </c>
      <c r="AB405" s="9">
        <f t="shared" si="222"/>
        <v>0</v>
      </c>
      <c r="AC405" s="9">
        <f t="shared" si="223"/>
        <v>0</v>
      </c>
      <c r="AD405" s="9">
        <f t="shared" si="230"/>
        <v>0</v>
      </c>
      <c r="AE405" s="9">
        <f t="shared" si="224"/>
        <v>0</v>
      </c>
      <c r="AG405" s="9">
        <f t="shared" si="237"/>
        <v>0</v>
      </c>
      <c r="AH405" s="9">
        <f t="shared" si="238"/>
        <v>0</v>
      </c>
      <c r="AI405" s="9">
        <f t="shared" si="225"/>
        <v>0</v>
      </c>
      <c r="AJ405" s="9">
        <f t="shared" si="226"/>
        <v>0</v>
      </c>
      <c r="AK405" s="9">
        <f t="shared" si="231"/>
        <v>0</v>
      </c>
      <c r="AL405" s="9">
        <f t="shared" si="210"/>
        <v>0</v>
      </c>
    </row>
    <row r="406" spans="1:38">
      <c r="A406" s="8">
        <v>398</v>
      </c>
      <c r="B406" s="9">
        <f t="shared" si="212"/>
        <v>0</v>
      </c>
      <c r="C406" s="20">
        <f t="shared" si="213"/>
        <v>0.3</v>
      </c>
      <c r="D406" s="21">
        <f t="shared" si="218"/>
        <v>2.9285530376777613E-2</v>
      </c>
      <c r="E406" s="9">
        <f t="shared" si="201"/>
        <v>0</v>
      </c>
      <c r="F406" s="9">
        <f t="shared" si="214"/>
        <v>0</v>
      </c>
      <c r="G406" s="9">
        <f t="shared" si="215"/>
        <v>0</v>
      </c>
      <c r="H406" s="9">
        <f t="shared" si="232"/>
        <v>0</v>
      </c>
      <c r="I406" s="9">
        <f t="shared" si="216"/>
        <v>0</v>
      </c>
      <c r="J406" s="9">
        <f t="shared" si="217"/>
        <v>0</v>
      </c>
      <c r="L406" s="9">
        <f t="shared" si="211"/>
        <v>0</v>
      </c>
      <c r="M406" s="9">
        <f t="shared" si="233"/>
        <v>0</v>
      </c>
      <c r="N406" s="9">
        <f t="shared" si="202"/>
        <v>0</v>
      </c>
      <c r="O406" s="9">
        <f t="shared" si="203"/>
        <v>0</v>
      </c>
      <c r="P406" s="9">
        <f t="shared" si="227"/>
        <v>0</v>
      </c>
      <c r="Q406" s="9">
        <f t="shared" si="228"/>
        <v>0</v>
      </c>
      <c r="S406" s="9">
        <f t="shared" si="234"/>
        <v>0</v>
      </c>
      <c r="T406" s="9">
        <f t="shared" si="235"/>
        <v>0</v>
      </c>
      <c r="U406" s="9">
        <f t="shared" si="219"/>
        <v>0</v>
      </c>
      <c r="V406" s="9">
        <f t="shared" si="220"/>
        <v>0</v>
      </c>
      <c r="W406" s="9">
        <f t="shared" si="229"/>
        <v>0</v>
      </c>
      <c r="X406" s="9">
        <f t="shared" si="221"/>
        <v>0</v>
      </c>
      <c r="Z406" s="9">
        <f t="shared" si="236"/>
        <v>0</v>
      </c>
      <c r="AA406" s="9">
        <f t="shared" si="198"/>
        <v>0</v>
      </c>
      <c r="AB406" s="9">
        <f t="shared" si="222"/>
        <v>0</v>
      </c>
      <c r="AC406" s="9">
        <f t="shared" si="223"/>
        <v>0</v>
      </c>
      <c r="AD406" s="9">
        <f t="shared" si="230"/>
        <v>0</v>
      </c>
      <c r="AE406" s="9">
        <f t="shared" si="224"/>
        <v>0</v>
      </c>
      <c r="AG406" s="9">
        <f t="shared" si="237"/>
        <v>0</v>
      </c>
      <c r="AH406" s="9">
        <f t="shared" si="238"/>
        <v>0</v>
      </c>
      <c r="AI406" s="9">
        <f t="shared" si="225"/>
        <v>0</v>
      </c>
      <c r="AJ406" s="9">
        <f t="shared" si="226"/>
        <v>0</v>
      </c>
      <c r="AK406" s="9">
        <f t="shared" si="231"/>
        <v>0</v>
      </c>
      <c r="AL406" s="9">
        <f t="shared" si="210"/>
        <v>0</v>
      </c>
    </row>
    <row r="407" spans="1:38">
      <c r="A407" s="8">
        <v>399</v>
      </c>
      <c r="B407" s="9">
        <f t="shared" si="212"/>
        <v>0</v>
      </c>
      <c r="C407" s="20">
        <f t="shared" si="213"/>
        <v>0.3</v>
      </c>
      <c r="D407" s="21">
        <f t="shared" si="218"/>
        <v>2.9285530376777613E-2</v>
      </c>
      <c r="E407" s="9">
        <f t="shared" si="201"/>
        <v>0</v>
      </c>
      <c r="F407" s="9">
        <f t="shared" si="214"/>
        <v>0</v>
      </c>
      <c r="G407" s="9">
        <f t="shared" si="215"/>
        <v>0</v>
      </c>
      <c r="H407" s="9">
        <f t="shared" si="232"/>
        <v>0</v>
      </c>
      <c r="I407" s="9">
        <f t="shared" si="216"/>
        <v>0</v>
      </c>
      <c r="J407" s="9">
        <f t="shared" si="217"/>
        <v>0</v>
      </c>
      <c r="L407" s="9">
        <f t="shared" si="211"/>
        <v>0</v>
      </c>
      <c r="M407" s="9">
        <f t="shared" si="233"/>
        <v>0</v>
      </c>
      <c r="N407" s="9">
        <f t="shared" si="202"/>
        <v>0</v>
      </c>
      <c r="O407" s="9">
        <f t="shared" si="203"/>
        <v>0</v>
      </c>
      <c r="P407" s="9">
        <f t="shared" si="227"/>
        <v>0</v>
      </c>
      <c r="Q407" s="9">
        <f t="shared" si="228"/>
        <v>0</v>
      </c>
      <c r="S407" s="9">
        <f t="shared" si="234"/>
        <v>0</v>
      </c>
      <c r="T407" s="9">
        <f t="shared" si="235"/>
        <v>0</v>
      </c>
      <c r="U407" s="9">
        <f t="shared" si="219"/>
        <v>0</v>
      </c>
      <c r="V407" s="9">
        <f t="shared" si="220"/>
        <v>0</v>
      </c>
      <c r="W407" s="9">
        <f t="shared" si="229"/>
        <v>0</v>
      </c>
      <c r="X407" s="9">
        <f t="shared" si="221"/>
        <v>0</v>
      </c>
      <c r="Z407" s="9">
        <f t="shared" si="236"/>
        <v>0</v>
      </c>
      <c r="AA407" s="9">
        <f t="shared" si="198"/>
        <v>0</v>
      </c>
      <c r="AB407" s="9">
        <f t="shared" si="222"/>
        <v>0</v>
      </c>
      <c r="AC407" s="9">
        <f t="shared" si="223"/>
        <v>0</v>
      </c>
      <c r="AD407" s="9">
        <f t="shared" si="230"/>
        <v>0</v>
      </c>
      <c r="AE407" s="9">
        <f t="shared" si="224"/>
        <v>0</v>
      </c>
      <c r="AG407" s="9">
        <f t="shared" si="237"/>
        <v>0</v>
      </c>
      <c r="AH407" s="9">
        <f t="shared" si="238"/>
        <v>0</v>
      </c>
      <c r="AI407" s="9">
        <f t="shared" si="225"/>
        <v>0</v>
      </c>
      <c r="AJ407" s="9">
        <f t="shared" si="226"/>
        <v>0</v>
      </c>
      <c r="AK407" s="9">
        <f t="shared" si="231"/>
        <v>0</v>
      </c>
      <c r="AL407" s="9">
        <f t="shared" si="210"/>
        <v>0</v>
      </c>
    </row>
    <row r="408" spans="1:38">
      <c r="A408" s="8">
        <v>400</v>
      </c>
      <c r="B408" s="9">
        <f>IF(B407-J407&gt;0,B407-J407,0)</f>
        <v>0</v>
      </c>
      <c r="C408" s="20">
        <f>IF(A408&lt;$D$2,($B$2/100)*($C$2*(A408/$D$2)),($B$2/100)*$C$2)</f>
        <v>0.3</v>
      </c>
      <c r="D408" s="21">
        <f t="shared" si="218"/>
        <v>2.9285530376777613E-2</v>
      </c>
      <c r="E408" s="9">
        <f t="shared" si="201"/>
        <v>0</v>
      </c>
      <c r="F408" s="9">
        <f>B408*($B$3/12)</f>
        <v>0</v>
      </c>
      <c r="G408" s="9">
        <f>E408-F408</f>
        <v>0</v>
      </c>
      <c r="H408" s="9">
        <f t="shared" si="232"/>
        <v>0</v>
      </c>
      <c r="I408" s="9">
        <f>H408+G408</f>
        <v>0</v>
      </c>
      <c r="J408" s="9">
        <f>F408+G408+H408</f>
        <v>0</v>
      </c>
      <c r="L408" s="9">
        <f t="shared" si="211"/>
        <v>0</v>
      </c>
      <c r="M408" s="9">
        <f t="shared" si="233"/>
        <v>0</v>
      </c>
      <c r="N408" s="9">
        <f t="shared" si="202"/>
        <v>0</v>
      </c>
      <c r="O408" s="9">
        <f t="shared" si="203"/>
        <v>0</v>
      </c>
      <c r="P408" s="9">
        <f t="shared" si="227"/>
        <v>0</v>
      </c>
      <c r="Q408" s="9">
        <f t="shared" si="228"/>
        <v>0</v>
      </c>
      <c r="S408" s="9">
        <f t="shared" si="234"/>
        <v>0</v>
      </c>
      <c r="T408" s="9">
        <f t="shared" si="235"/>
        <v>0</v>
      </c>
      <c r="U408" s="9">
        <f t="shared" si="219"/>
        <v>0</v>
      </c>
      <c r="V408" s="9">
        <f t="shared" si="220"/>
        <v>0</v>
      </c>
      <c r="W408" s="9">
        <f t="shared" si="229"/>
        <v>0</v>
      </c>
      <c r="X408" s="9">
        <f t="shared" si="221"/>
        <v>0</v>
      </c>
      <c r="Z408" s="9">
        <f t="shared" si="236"/>
        <v>0</v>
      </c>
      <c r="AA408" s="9">
        <f t="shared" si="198"/>
        <v>0</v>
      </c>
      <c r="AB408" s="9">
        <f t="shared" si="222"/>
        <v>0</v>
      </c>
      <c r="AC408" s="9">
        <f t="shared" si="223"/>
        <v>0</v>
      </c>
      <c r="AD408" s="9">
        <f t="shared" si="230"/>
        <v>0</v>
      </c>
      <c r="AE408" s="9">
        <f t="shared" si="224"/>
        <v>0</v>
      </c>
      <c r="AG408" s="9">
        <f t="shared" si="237"/>
        <v>0</v>
      </c>
      <c r="AH408" s="9">
        <f t="shared" si="238"/>
        <v>0</v>
      </c>
      <c r="AI408" s="9">
        <f t="shared" si="225"/>
        <v>0</v>
      </c>
      <c r="AJ408" s="9">
        <f t="shared" si="226"/>
        <v>0</v>
      </c>
      <c r="AK408" s="9">
        <f t="shared" si="231"/>
        <v>0</v>
      </c>
      <c r="AL408" s="9">
        <f t="shared" si="210"/>
        <v>0</v>
      </c>
    </row>
    <row r="409" spans="1:38" s="29" customFormat="1">
      <c r="A409" s="25"/>
      <c r="B409" s="26"/>
      <c r="C409" s="27"/>
      <c r="D409" s="28"/>
      <c r="E409" s="26"/>
      <c r="F409" s="26"/>
      <c r="G409" s="26"/>
      <c r="H409" s="26"/>
      <c r="I409" s="26"/>
      <c r="J409" s="26"/>
      <c r="L409" s="26"/>
      <c r="M409" s="26"/>
      <c r="N409" s="26"/>
      <c r="O409" s="26"/>
      <c r="P409" s="26"/>
      <c r="Q409" s="26"/>
      <c r="S409" s="26"/>
      <c r="T409" s="26"/>
      <c r="U409" s="26"/>
      <c r="V409" s="26"/>
      <c r="W409" s="26"/>
      <c r="X409" s="26"/>
      <c r="Z409" s="26"/>
      <c r="AA409" s="26"/>
      <c r="AB409" s="26"/>
      <c r="AC409" s="26"/>
      <c r="AD409" s="26"/>
      <c r="AE409" s="26"/>
      <c r="AG409" s="26"/>
      <c r="AH409" s="26"/>
      <c r="AI409" s="26"/>
      <c r="AJ409" s="26"/>
      <c r="AK409" s="26"/>
      <c r="AL409" s="26"/>
    </row>
    <row r="410" spans="1:38" s="29" customFormat="1">
      <c r="A410" s="25"/>
      <c r="B410" s="26"/>
      <c r="C410" s="27"/>
      <c r="D410" s="28"/>
      <c r="E410" s="26"/>
      <c r="F410" s="26"/>
      <c r="G410" s="26"/>
      <c r="H410" s="26"/>
      <c r="I410" s="26"/>
      <c r="J410" s="26"/>
      <c r="L410" s="26"/>
      <c r="M410" s="26"/>
      <c r="N410" s="26"/>
      <c r="O410" s="26"/>
      <c r="P410" s="26"/>
      <c r="Q410" s="26"/>
      <c r="S410" s="26"/>
      <c r="T410" s="26"/>
      <c r="U410" s="26"/>
      <c r="V410" s="26"/>
      <c r="W410" s="26"/>
      <c r="X410" s="26"/>
      <c r="Z410" s="26"/>
      <c r="AA410" s="26"/>
      <c r="AB410" s="26"/>
      <c r="AC410" s="26"/>
      <c r="AD410" s="26"/>
      <c r="AE410" s="26"/>
      <c r="AG410" s="26"/>
      <c r="AH410" s="26"/>
      <c r="AI410" s="26"/>
      <c r="AJ410" s="26"/>
      <c r="AK410" s="26"/>
      <c r="AL410" s="26"/>
    </row>
    <row r="411" spans="1:38" s="29" customFormat="1">
      <c r="A411" s="25"/>
      <c r="B411" s="26"/>
      <c r="C411" s="27"/>
      <c r="D411" s="28"/>
      <c r="E411" s="26"/>
      <c r="F411" s="26"/>
      <c r="G411" s="26"/>
      <c r="H411" s="26"/>
      <c r="I411" s="26"/>
      <c r="J411" s="26"/>
      <c r="L411" s="26"/>
      <c r="M411" s="26"/>
      <c r="N411" s="26"/>
      <c r="O411" s="26"/>
      <c r="P411" s="26"/>
      <c r="Q411" s="26"/>
      <c r="S411" s="26"/>
      <c r="T411" s="26"/>
      <c r="U411" s="26"/>
      <c r="V411" s="26"/>
      <c r="W411" s="26"/>
      <c r="X411" s="26"/>
      <c r="Z411" s="26"/>
      <c r="AA411" s="26"/>
      <c r="AB411" s="26"/>
      <c r="AC411" s="26"/>
      <c r="AD411" s="26"/>
      <c r="AE411" s="26"/>
      <c r="AG411" s="26"/>
      <c r="AH411" s="26"/>
      <c r="AI411" s="26"/>
      <c r="AJ411" s="26"/>
      <c r="AK411" s="26"/>
      <c r="AL411" s="26"/>
    </row>
    <row r="412" spans="1:38" s="29" customFormat="1">
      <c r="A412" s="25"/>
      <c r="B412" s="26"/>
      <c r="C412" s="27"/>
      <c r="D412" s="28"/>
      <c r="E412" s="26"/>
      <c r="F412" s="26"/>
      <c r="G412" s="26"/>
      <c r="H412" s="26"/>
      <c r="I412" s="26"/>
      <c r="J412" s="26"/>
      <c r="L412" s="26"/>
      <c r="M412" s="26"/>
      <c r="N412" s="26"/>
      <c r="O412" s="26"/>
      <c r="P412" s="26"/>
      <c r="Q412" s="26"/>
      <c r="S412" s="26"/>
      <c r="T412" s="26"/>
      <c r="U412" s="26"/>
      <c r="V412" s="26"/>
      <c r="W412" s="26"/>
      <c r="X412" s="26"/>
      <c r="Z412" s="26"/>
      <c r="AA412" s="26"/>
      <c r="AB412" s="26"/>
      <c r="AC412" s="26"/>
      <c r="AD412" s="26"/>
      <c r="AE412" s="26"/>
      <c r="AG412" s="26"/>
      <c r="AH412" s="26"/>
      <c r="AI412" s="26"/>
      <c r="AJ412" s="26"/>
      <c r="AK412" s="26"/>
      <c r="AL412" s="26"/>
    </row>
    <row r="413" spans="1:38" s="29" customFormat="1">
      <c r="A413" s="25"/>
      <c r="B413" s="26"/>
      <c r="C413" s="27"/>
      <c r="D413" s="28"/>
      <c r="E413" s="26"/>
      <c r="F413" s="26"/>
      <c r="G413" s="26"/>
      <c r="H413" s="26"/>
      <c r="I413" s="26"/>
      <c r="J413" s="26"/>
      <c r="L413" s="26"/>
      <c r="M413" s="26"/>
      <c r="N413" s="26"/>
      <c r="O413" s="26"/>
      <c r="P413" s="26"/>
      <c r="Q413" s="26"/>
      <c r="S413" s="26"/>
      <c r="T413" s="26"/>
      <c r="U413" s="26"/>
      <c r="V413" s="26"/>
      <c r="W413" s="26"/>
      <c r="X413" s="26"/>
      <c r="Z413" s="26"/>
      <c r="AA413" s="26"/>
      <c r="AB413" s="26"/>
      <c r="AC413" s="26"/>
      <c r="AD413" s="26"/>
      <c r="AE413" s="26"/>
      <c r="AG413" s="26"/>
      <c r="AH413" s="26"/>
      <c r="AI413" s="26"/>
      <c r="AJ413" s="26"/>
      <c r="AK413" s="26"/>
      <c r="AL413" s="26"/>
    </row>
    <row r="414" spans="1:38" s="29" customFormat="1">
      <c r="A414" s="25"/>
      <c r="B414" s="26"/>
      <c r="C414" s="27"/>
      <c r="D414" s="28"/>
      <c r="E414" s="26"/>
      <c r="F414" s="26"/>
      <c r="G414" s="26"/>
      <c r="H414" s="26"/>
      <c r="I414" s="26"/>
      <c r="J414" s="26"/>
      <c r="L414" s="26"/>
      <c r="M414" s="26"/>
      <c r="N414" s="26"/>
      <c r="O414" s="26"/>
      <c r="P414" s="26"/>
      <c r="Q414" s="26"/>
      <c r="S414" s="26"/>
      <c r="T414" s="26"/>
      <c r="U414" s="26"/>
      <c r="V414" s="26"/>
      <c r="W414" s="26"/>
      <c r="X414" s="26"/>
      <c r="Z414" s="26"/>
      <c r="AA414" s="26"/>
      <c r="AB414" s="26"/>
      <c r="AC414" s="26"/>
      <c r="AD414" s="26"/>
      <c r="AE414" s="26"/>
      <c r="AG414" s="26"/>
      <c r="AH414" s="26"/>
      <c r="AI414" s="26"/>
      <c r="AJ414" s="26"/>
      <c r="AK414" s="26"/>
      <c r="AL414" s="26"/>
    </row>
    <row r="415" spans="1:38" s="29" customFormat="1">
      <c r="A415" s="25"/>
      <c r="B415" s="26"/>
      <c r="C415" s="27"/>
      <c r="D415" s="28"/>
      <c r="E415" s="26"/>
      <c r="F415" s="26"/>
      <c r="G415" s="26"/>
      <c r="H415" s="26"/>
      <c r="I415" s="26"/>
      <c r="J415" s="26"/>
      <c r="L415" s="26"/>
      <c r="M415" s="26"/>
      <c r="N415" s="26"/>
      <c r="O415" s="26"/>
      <c r="P415" s="26"/>
      <c r="Q415" s="26"/>
      <c r="S415" s="26"/>
      <c r="T415" s="26"/>
      <c r="U415" s="26"/>
      <c r="V415" s="26"/>
      <c r="W415" s="26"/>
      <c r="X415" s="26"/>
      <c r="Z415" s="26"/>
      <c r="AA415" s="26"/>
      <c r="AB415" s="26"/>
      <c r="AC415" s="26"/>
      <c r="AD415" s="26"/>
      <c r="AE415" s="26"/>
      <c r="AG415" s="26"/>
      <c r="AH415" s="26"/>
      <c r="AI415" s="26"/>
      <c r="AJ415" s="26"/>
      <c r="AK415" s="26"/>
      <c r="AL415" s="26"/>
    </row>
    <row r="416" spans="1:38" s="29" customFormat="1">
      <c r="A416" s="25"/>
      <c r="B416" s="26"/>
      <c r="C416" s="27"/>
      <c r="D416" s="28"/>
      <c r="E416" s="26"/>
      <c r="F416" s="26"/>
      <c r="G416" s="26"/>
      <c r="H416" s="26"/>
      <c r="I416" s="26"/>
      <c r="J416" s="26"/>
      <c r="L416" s="26"/>
      <c r="M416" s="26"/>
      <c r="N416" s="26"/>
      <c r="O416" s="26"/>
      <c r="P416" s="26"/>
      <c r="Q416" s="26"/>
      <c r="S416" s="26"/>
      <c r="T416" s="26"/>
      <c r="U416" s="26"/>
      <c r="V416" s="26"/>
      <c r="W416" s="26"/>
      <c r="X416" s="26"/>
      <c r="Z416" s="26"/>
      <c r="AA416" s="26"/>
      <c r="AB416" s="26"/>
      <c r="AC416" s="26"/>
      <c r="AD416" s="26"/>
      <c r="AE416" s="26"/>
      <c r="AG416" s="26"/>
      <c r="AH416" s="26"/>
      <c r="AI416" s="26"/>
      <c r="AJ416" s="26"/>
      <c r="AK416" s="26"/>
      <c r="AL416" s="26"/>
    </row>
    <row r="417" spans="1:38" s="29" customFormat="1">
      <c r="A417" s="25"/>
      <c r="B417" s="26"/>
      <c r="C417" s="27"/>
      <c r="D417" s="28"/>
      <c r="E417" s="26"/>
      <c r="F417" s="26"/>
      <c r="G417" s="26"/>
      <c r="H417" s="26"/>
      <c r="I417" s="26"/>
      <c r="J417" s="26"/>
      <c r="L417" s="26"/>
      <c r="M417" s="26"/>
      <c r="N417" s="26"/>
      <c r="O417" s="26"/>
      <c r="P417" s="26"/>
      <c r="Q417" s="26"/>
      <c r="S417" s="26"/>
      <c r="T417" s="26"/>
      <c r="U417" s="26"/>
      <c r="V417" s="26"/>
      <c r="W417" s="26"/>
      <c r="X417" s="26"/>
      <c r="Z417" s="26"/>
      <c r="AA417" s="26"/>
      <c r="AB417" s="26"/>
      <c r="AC417" s="26"/>
      <c r="AD417" s="26"/>
      <c r="AE417" s="26"/>
      <c r="AG417" s="26"/>
      <c r="AH417" s="26"/>
      <c r="AI417" s="26"/>
      <c r="AJ417" s="26"/>
      <c r="AK417" s="26"/>
      <c r="AL417" s="26"/>
    </row>
    <row r="418" spans="1:38" s="29" customFormat="1">
      <c r="A418" s="25"/>
      <c r="B418" s="26"/>
      <c r="C418" s="27"/>
      <c r="D418" s="28"/>
      <c r="E418" s="26"/>
      <c r="F418" s="26"/>
      <c r="G418" s="26"/>
      <c r="H418" s="26"/>
      <c r="I418" s="26"/>
      <c r="J418" s="26"/>
      <c r="L418" s="26"/>
      <c r="M418" s="26"/>
      <c r="N418" s="26"/>
      <c r="O418" s="26"/>
      <c r="P418" s="26"/>
      <c r="Q418" s="26"/>
      <c r="S418" s="26"/>
      <c r="T418" s="26"/>
      <c r="U418" s="26"/>
      <c r="V418" s="26"/>
      <c r="W418" s="26"/>
      <c r="X418" s="26"/>
      <c r="Z418" s="26"/>
      <c r="AA418" s="26"/>
      <c r="AB418" s="26"/>
      <c r="AC418" s="26"/>
      <c r="AD418" s="26"/>
      <c r="AE418" s="26"/>
      <c r="AG418" s="26"/>
      <c r="AH418" s="26"/>
      <c r="AI418" s="26"/>
      <c r="AJ418" s="26"/>
      <c r="AK418" s="26"/>
      <c r="AL418" s="26"/>
    </row>
    <row r="419" spans="1:38" s="29" customFormat="1">
      <c r="A419" s="25"/>
      <c r="B419" s="26"/>
      <c r="C419" s="27"/>
      <c r="D419" s="28"/>
      <c r="E419" s="26"/>
      <c r="F419" s="26"/>
      <c r="G419" s="26"/>
      <c r="H419" s="26"/>
      <c r="I419" s="26"/>
      <c r="J419" s="26"/>
      <c r="L419" s="26"/>
      <c r="M419" s="26"/>
      <c r="N419" s="26"/>
      <c r="O419" s="26"/>
      <c r="P419" s="26"/>
      <c r="Q419" s="26"/>
      <c r="S419" s="26"/>
      <c r="T419" s="26"/>
      <c r="U419" s="26"/>
      <c r="V419" s="26"/>
      <c r="W419" s="26"/>
      <c r="X419" s="26"/>
      <c r="Z419" s="26"/>
      <c r="AA419" s="26"/>
      <c r="AB419" s="26"/>
      <c r="AC419" s="26"/>
      <c r="AD419" s="26"/>
      <c r="AE419" s="26"/>
      <c r="AG419" s="26"/>
      <c r="AH419" s="26"/>
      <c r="AI419" s="26"/>
      <c r="AJ419" s="26"/>
      <c r="AK419" s="26"/>
      <c r="AL419" s="26"/>
    </row>
    <row r="420" spans="1:38" s="29" customFormat="1">
      <c r="A420" s="25"/>
      <c r="B420" s="26"/>
      <c r="C420" s="27"/>
      <c r="D420" s="28"/>
      <c r="E420" s="26"/>
      <c r="F420" s="26"/>
      <c r="G420" s="26"/>
      <c r="H420" s="26"/>
      <c r="I420" s="26"/>
      <c r="J420" s="26"/>
      <c r="L420" s="26"/>
      <c r="M420" s="26"/>
      <c r="N420" s="26"/>
      <c r="O420" s="26"/>
      <c r="P420" s="26"/>
      <c r="Q420" s="26"/>
      <c r="S420" s="26"/>
      <c r="T420" s="26"/>
      <c r="U420" s="26"/>
      <c r="V420" s="26"/>
      <c r="W420" s="26"/>
      <c r="X420" s="26"/>
      <c r="Z420" s="26"/>
      <c r="AA420" s="26"/>
      <c r="AB420" s="26"/>
      <c r="AC420" s="26"/>
      <c r="AD420" s="26"/>
      <c r="AE420" s="26"/>
      <c r="AG420" s="26"/>
      <c r="AH420" s="26"/>
      <c r="AI420" s="26"/>
      <c r="AJ420" s="26"/>
      <c r="AK420" s="26"/>
      <c r="AL420" s="26"/>
    </row>
    <row r="421" spans="1:38" s="29" customFormat="1">
      <c r="A421" s="25"/>
      <c r="B421" s="26"/>
      <c r="C421" s="27"/>
      <c r="D421" s="28"/>
      <c r="E421" s="26"/>
      <c r="F421" s="26"/>
      <c r="G421" s="26"/>
      <c r="H421" s="26"/>
      <c r="I421" s="26"/>
      <c r="J421" s="26"/>
      <c r="L421" s="26"/>
      <c r="M421" s="26"/>
      <c r="N421" s="26"/>
      <c r="O421" s="26"/>
      <c r="P421" s="26"/>
      <c r="Q421" s="26"/>
      <c r="S421" s="26"/>
      <c r="T421" s="26"/>
      <c r="U421" s="26"/>
      <c r="V421" s="26"/>
      <c r="W421" s="26"/>
      <c r="X421" s="26"/>
      <c r="Z421" s="26"/>
      <c r="AA421" s="26"/>
      <c r="AB421" s="26"/>
      <c r="AC421" s="26"/>
      <c r="AD421" s="26"/>
      <c r="AE421" s="26"/>
      <c r="AG421" s="26"/>
      <c r="AH421" s="26"/>
      <c r="AI421" s="26"/>
      <c r="AJ421" s="26"/>
      <c r="AK421" s="26"/>
      <c r="AL421" s="26"/>
    </row>
    <row r="422" spans="1:38" s="29" customFormat="1">
      <c r="A422" s="25"/>
      <c r="B422" s="26"/>
      <c r="C422" s="27"/>
      <c r="D422" s="28"/>
      <c r="E422" s="26"/>
      <c r="F422" s="26"/>
      <c r="G422" s="26"/>
      <c r="H422" s="26"/>
      <c r="I422" s="26"/>
      <c r="J422" s="26"/>
      <c r="L422" s="26"/>
      <c r="M422" s="26"/>
      <c r="N422" s="26"/>
      <c r="O422" s="26"/>
      <c r="P422" s="26"/>
      <c r="Q422" s="26"/>
      <c r="S422" s="26"/>
      <c r="T422" s="26"/>
      <c r="U422" s="26"/>
      <c r="V422" s="26"/>
      <c r="W422" s="26"/>
      <c r="X422" s="26"/>
      <c r="Z422" s="26"/>
      <c r="AA422" s="26"/>
      <c r="AB422" s="26"/>
      <c r="AC422" s="26"/>
      <c r="AD422" s="26"/>
      <c r="AE422" s="26"/>
      <c r="AG422" s="26"/>
      <c r="AH422" s="26"/>
      <c r="AI422" s="26"/>
      <c r="AJ422" s="26"/>
      <c r="AK422" s="26"/>
      <c r="AL422" s="26"/>
    </row>
    <row r="423" spans="1:38" s="29" customFormat="1">
      <c r="A423" s="25"/>
      <c r="B423" s="26"/>
      <c r="C423" s="27"/>
      <c r="D423" s="28"/>
      <c r="E423" s="26"/>
      <c r="F423" s="26"/>
      <c r="G423" s="26"/>
      <c r="H423" s="26"/>
      <c r="I423" s="26"/>
      <c r="J423" s="26"/>
      <c r="L423" s="26"/>
      <c r="M423" s="26"/>
      <c r="N423" s="26"/>
      <c r="O423" s="26"/>
      <c r="P423" s="26"/>
      <c r="Q423" s="26"/>
      <c r="S423" s="26"/>
      <c r="T423" s="26"/>
      <c r="U423" s="26"/>
      <c r="V423" s="26"/>
      <c r="W423" s="26"/>
      <c r="X423" s="26"/>
      <c r="Z423" s="26"/>
      <c r="AA423" s="26"/>
      <c r="AB423" s="26"/>
      <c r="AC423" s="26"/>
      <c r="AD423" s="26"/>
      <c r="AE423" s="26"/>
      <c r="AG423" s="26"/>
      <c r="AH423" s="26"/>
      <c r="AI423" s="26"/>
      <c r="AJ423" s="26"/>
      <c r="AK423" s="26"/>
      <c r="AL423" s="26"/>
    </row>
    <row r="424" spans="1:38" s="29" customFormat="1">
      <c r="A424" s="25"/>
      <c r="B424" s="26"/>
      <c r="C424" s="27"/>
      <c r="D424" s="28"/>
      <c r="E424" s="26"/>
      <c r="F424" s="26"/>
      <c r="G424" s="26"/>
      <c r="H424" s="26"/>
      <c r="I424" s="26"/>
      <c r="J424" s="26"/>
      <c r="L424" s="26"/>
      <c r="M424" s="26"/>
      <c r="N424" s="26"/>
      <c r="O424" s="26"/>
      <c r="P424" s="26"/>
      <c r="Q424" s="26"/>
      <c r="S424" s="26"/>
      <c r="T424" s="26"/>
      <c r="U424" s="26"/>
      <c r="V424" s="26"/>
      <c r="W424" s="26"/>
      <c r="X424" s="26"/>
      <c r="Z424" s="26"/>
      <c r="AA424" s="26"/>
      <c r="AB424" s="26"/>
      <c r="AC424" s="26"/>
      <c r="AD424" s="26"/>
      <c r="AE424" s="26"/>
      <c r="AG424" s="26"/>
      <c r="AH424" s="26"/>
      <c r="AI424" s="26"/>
      <c r="AJ424" s="26"/>
      <c r="AK424" s="26"/>
      <c r="AL424" s="26"/>
    </row>
    <row r="425" spans="1:38" s="29" customFormat="1">
      <c r="A425" s="25"/>
      <c r="B425" s="26"/>
      <c r="C425" s="27"/>
      <c r="D425" s="28"/>
      <c r="E425" s="26"/>
      <c r="F425" s="26"/>
      <c r="G425" s="26"/>
      <c r="H425" s="26"/>
      <c r="I425" s="26"/>
      <c r="J425" s="26"/>
      <c r="L425" s="26"/>
      <c r="M425" s="26"/>
      <c r="N425" s="26"/>
      <c r="O425" s="26"/>
      <c r="P425" s="26"/>
      <c r="Q425" s="26"/>
      <c r="S425" s="26"/>
      <c r="T425" s="26"/>
      <c r="U425" s="26"/>
      <c r="V425" s="26"/>
      <c r="W425" s="26"/>
      <c r="X425" s="26"/>
      <c r="Z425" s="26"/>
      <c r="AA425" s="26"/>
      <c r="AB425" s="26"/>
      <c r="AC425" s="26"/>
      <c r="AD425" s="26"/>
      <c r="AE425" s="26"/>
      <c r="AG425" s="26"/>
      <c r="AH425" s="26"/>
      <c r="AI425" s="26"/>
      <c r="AJ425" s="26"/>
      <c r="AK425" s="26"/>
      <c r="AL425" s="26"/>
    </row>
    <row r="426" spans="1:38" s="29" customFormat="1">
      <c r="A426" s="25"/>
      <c r="B426" s="26"/>
      <c r="C426" s="27"/>
      <c r="D426" s="28"/>
      <c r="E426" s="26"/>
      <c r="F426" s="26"/>
      <c r="G426" s="26"/>
      <c r="H426" s="26"/>
      <c r="I426" s="26"/>
      <c r="J426" s="26"/>
      <c r="L426" s="26"/>
      <c r="M426" s="26"/>
      <c r="N426" s="26"/>
      <c r="O426" s="26"/>
      <c r="P426" s="26"/>
      <c r="Q426" s="26"/>
      <c r="S426" s="26"/>
      <c r="T426" s="26"/>
      <c r="U426" s="26"/>
      <c r="V426" s="26"/>
      <c r="W426" s="26"/>
      <c r="X426" s="26"/>
      <c r="Z426" s="26"/>
      <c r="AA426" s="26"/>
      <c r="AB426" s="26"/>
      <c r="AC426" s="26"/>
      <c r="AD426" s="26"/>
      <c r="AE426" s="26"/>
      <c r="AG426" s="26"/>
      <c r="AH426" s="26"/>
      <c r="AI426" s="26"/>
      <c r="AJ426" s="26"/>
      <c r="AK426" s="26"/>
      <c r="AL426" s="26"/>
    </row>
    <row r="427" spans="1:38" s="29" customFormat="1">
      <c r="A427" s="25"/>
      <c r="B427" s="26"/>
      <c r="C427" s="27"/>
      <c r="D427" s="28"/>
      <c r="E427" s="26"/>
      <c r="F427" s="26"/>
      <c r="G427" s="26"/>
      <c r="H427" s="26"/>
      <c r="I427" s="26"/>
      <c r="J427" s="26"/>
      <c r="L427" s="26"/>
      <c r="M427" s="26"/>
      <c r="N427" s="26"/>
      <c r="O427" s="26"/>
      <c r="P427" s="26"/>
      <c r="Q427" s="26"/>
      <c r="S427" s="26"/>
      <c r="T427" s="26"/>
      <c r="U427" s="26"/>
      <c r="V427" s="26"/>
      <c r="W427" s="26"/>
      <c r="X427" s="26"/>
      <c r="Z427" s="26"/>
      <c r="AA427" s="26"/>
      <c r="AB427" s="26"/>
      <c r="AC427" s="26"/>
      <c r="AD427" s="26"/>
      <c r="AE427" s="26"/>
      <c r="AG427" s="26"/>
      <c r="AH427" s="26"/>
      <c r="AI427" s="26"/>
      <c r="AJ427" s="26"/>
      <c r="AK427" s="26"/>
      <c r="AL427" s="26"/>
    </row>
    <row r="428" spans="1:38" s="29" customFormat="1">
      <c r="A428" s="25"/>
      <c r="B428" s="26"/>
      <c r="C428" s="27"/>
      <c r="D428" s="28"/>
      <c r="E428" s="26"/>
      <c r="F428" s="26"/>
      <c r="G428" s="26"/>
      <c r="H428" s="26"/>
      <c r="I428" s="26"/>
      <c r="J428" s="26"/>
      <c r="L428" s="26"/>
      <c r="M428" s="26"/>
      <c r="N428" s="26"/>
      <c r="O428" s="26"/>
      <c r="P428" s="26"/>
      <c r="Q428" s="26"/>
      <c r="S428" s="26"/>
      <c r="T428" s="26"/>
      <c r="U428" s="26"/>
      <c r="V428" s="26"/>
      <c r="W428" s="26"/>
      <c r="X428" s="26"/>
      <c r="Z428" s="26"/>
      <c r="AA428" s="26"/>
      <c r="AB428" s="26"/>
      <c r="AC428" s="26"/>
      <c r="AD428" s="26"/>
      <c r="AE428" s="26"/>
      <c r="AG428" s="26"/>
      <c r="AH428" s="26"/>
      <c r="AI428" s="26"/>
      <c r="AJ428" s="26"/>
      <c r="AK428" s="26"/>
      <c r="AL428" s="26"/>
    </row>
    <row r="429" spans="1:38" s="29" customFormat="1">
      <c r="A429" s="25"/>
      <c r="B429" s="26"/>
      <c r="C429" s="27"/>
      <c r="D429" s="28"/>
      <c r="E429" s="26"/>
      <c r="F429" s="26"/>
      <c r="G429" s="26"/>
      <c r="H429" s="26"/>
      <c r="I429" s="26"/>
      <c r="J429" s="26"/>
      <c r="L429" s="26"/>
      <c r="M429" s="26"/>
      <c r="N429" s="26"/>
      <c r="O429" s="26"/>
      <c r="P429" s="26"/>
      <c r="Q429" s="26"/>
      <c r="S429" s="26"/>
      <c r="T429" s="26"/>
      <c r="U429" s="26"/>
      <c r="V429" s="26"/>
      <c r="W429" s="26"/>
      <c r="X429" s="26"/>
      <c r="Z429" s="26"/>
      <c r="AA429" s="26"/>
      <c r="AB429" s="26"/>
      <c r="AC429" s="26"/>
      <c r="AD429" s="26"/>
      <c r="AE429" s="26"/>
      <c r="AG429" s="26"/>
      <c r="AH429" s="26"/>
      <c r="AI429" s="26"/>
      <c r="AJ429" s="26"/>
      <c r="AK429" s="26"/>
      <c r="AL429" s="26"/>
    </row>
    <row r="430" spans="1:38" s="29" customFormat="1">
      <c r="A430" s="25"/>
      <c r="B430" s="26"/>
      <c r="C430" s="27"/>
      <c r="D430" s="28"/>
      <c r="E430" s="26"/>
      <c r="F430" s="26"/>
      <c r="G430" s="26"/>
      <c r="H430" s="26"/>
      <c r="I430" s="26"/>
      <c r="J430" s="26"/>
      <c r="L430" s="26"/>
      <c r="M430" s="26"/>
      <c r="N430" s="26"/>
      <c r="O430" s="26"/>
      <c r="P430" s="26"/>
      <c r="Q430" s="26"/>
      <c r="S430" s="26"/>
      <c r="T430" s="26"/>
      <c r="U430" s="26"/>
      <c r="V430" s="26"/>
      <c r="W430" s="26"/>
      <c r="X430" s="26"/>
      <c r="Z430" s="26"/>
      <c r="AA430" s="26"/>
      <c r="AB430" s="26"/>
      <c r="AC430" s="26"/>
      <c r="AD430" s="26"/>
      <c r="AE430" s="26"/>
      <c r="AG430" s="26"/>
      <c r="AH430" s="26"/>
      <c r="AI430" s="26"/>
      <c r="AJ430" s="26"/>
      <c r="AK430" s="26"/>
      <c r="AL430" s="26"/>
    </row>
    <row r="431" spans="1:38" s="29" customFormat="1">
      <c r="A431" s="25"/>
      <c r="B431" s="26"/>
      <c r="C431" s="27"/>
      <c r="D431" s="28"/>
      <c r="E431" s="26"/>
      <c r="F431" s="26"/>
      <c r="G431" s="26"/>
      <c r="H431" s="26"/>
      <c r="I431" s="26"/>
      <c r="J431" s="26"/>
      <c r="L431" s="26"/>
      <c r="M431" s="26"/>
      <c r="N431" s="26"/>
      <c r="O431" s="26"/>
      <c r="P431" s="26"/>
      <c r="Q431" s="26"/>
      <c r="S431" s="26"/>
      <c r="T431" s="26"/>
      <c r="U431" s="26"/>
      <c r="V431" s="26"/>
      <c r="W431" s="26"/>
      <c r="X431" s="26"/>
      <c r="Z431" s="26"/>
      <c r="AA431" s="26"/>
      <c r="AB431" s="26"/>
      <c r="AC431" s="26"/>
      <c r="AD431" s="26"/>
      <c r="AE431" s="26"/>
      <c r="AG431" s="26"/>
      <c r="AH431" s="26"/>
      <c r="AI431" s="26"/>
      <c r="AJ431" s="26"/>
      <c r="AK431" s="26"/>
      <c r="AL431" s="26"/>
    </row>
    <row r="432" spans="1:38" s="29" customFormat="1">
      <c r="A432" s="25"/>
      <c r="B432" s="26"/>
      <c r="C432" s="27"/>
      <c r="D432" s="28"/>
      <c r="E432" s="26"/>
      <c r="F432" s="26"/>
      <c r="G432" s="26"/>
      <c r="H432" s="26"/>
      <c r="I432" s="26"/>
      <c r="J432" s="26"/>
      <c r="L432" s="26"/>
      <c r="M432" s="26"/>
      <c r="N432" s="26"/>
      <c r="O432" s="26"/>
      <c r="P432" s="26"/>
      <c r="Q432" s="26"/>
      <c r="S432" s="26"/>
      <c r="T432" s="26"/>
      <c r="U432" s="26"/>
      <c r="V432" s="26"/>
      <c r="W432" s="26"/>
      <c r="X432" s="26"/>
      <c r="Z432" s="26"/>
      <c r="AA432" s="26"/>
      <c r="AB432" s="26"/>
      <c r="AC432" s="26"/>
      <c r="AD432" s="26"/>
      <c r="AE432" s="26"/>
      <c r="AG432" s="26"/>
      <c r="AH432" s="26"/>
      <c r="AI432" s="26"/>
      <c r="AJ432" s="26"/>
      <c r="AK432" s="26"/>
      <c r="AL432" s="26"/>
    </row>
    <row r="433" spans="1:38" s="29" customFormat="1">
      <c r="A433" s="25"/>
      <c r="B433" s="26"/>
      <c r="C433" s="27"/>
      <c r="D433" s="28"/>
      <c r="E433" s="26"/>
      <c r="F433" s="26"/>
      <c r="G433" s="26"/>
      <c r="H433" s="26"/>
      <c r="I433" s="26"/>
      <c r="J433" s="26"/>
      <c r="L433" s="26"/>
      <c r="M433" s="26"/>
      <c r="N433" s="26"/>
      <c r="O433" s="26"/>
      <c r="P433" s="26"/>
      <c r="Q433" s="26"/>
      <c r="S433" s="26"/>
      <c r="T433" s="26"/>
      <c r="U433" s="26"/>
      <c r="V433" s="26"/>
      <c r="W433" s="26"/>
      <c r="X433" s="26"/>
      <c r="Z433" s="26"/>
      <c r="AA433" s="26"/>
      <c r="AB433" s="26"/>
      <c r="AC433" s="26"/>
      <c r="AD433" s="26"/>
      <c r="AE433" s="26"/>
      <c r="AG433" s="26"/>
      <c r="AH433" s="26"/>
      <c r="AI433" s="26"/>
      <c r="AJ433" s="26"/>
      <c r="AK433" s="26"/>
      <c r="AL433" s="26"/>
    </row>
    <row r="434" spans="1:38" s="29" customFormat="1">
      <c r="A434" s="25"/>
      <c r="B434" s="26"/>
      <c r="C434" s="27"/>
      <c r="D434" s="28"/>
      <c r="E434" s="26"/>
      <c r="F434" s="26"/>
      <c r="G434" s="26"/>
      <c r="H434" s="26"/>
      <c r="I434" s="26"/>
      <c r="J434" s="26"/>
      <c r="L434" s="26"/>
      <c r="M434" s="26"/>
      <c r="N434" s="26"/>
      <c r="O434" s="26"/>
      <c r="P434" s="26"/>
      <c r="Q434" s="26"/>
      <c r="S434" s="26"/>
      <c r="T434" s="26"/>
      <c r="U434" s="26"/>
      <c r="V434" s="26"/>
      <c r="W434" s="26"/>
      <c r="X434" s="26"/>
      <c r="Z434" s="26"/>
      <c r="AA434" s="26"/>
      <c r="AB434" s="26"/>
      <c r="AC434" s="26"/>
      <c r="AD434" s="26"/>
      <c r="AE434" s="26"/>
      <c r="AG434" s="26"/>
      <c r="AH434" s="26"/>
      <c r="AI434" s="26"/>
      <c r="AJ434" s="26"/>
      <c r="AK434" s="26"/>
      <c r="AL434" s="26"/>
    </row>
    <row r="435" spans="1:38" s="29" customFormat="1">
      <c r="A435" s="25"/>
      <c r="B435" s="26"/>
      <c r="C435" s="27"/>
      <c r="D435" s="28"/>
      <c r="E435" s="26"/>
      <c r="F435" s="26"/>
      <c r="G435" s="26"/>
      <c r="H435" s="26"/>
      <c r="I435" s="26"/>
      <c r="J435" s="26"/>
      <c r="L435" s="26"/>
      <c r="M435" s="26"/>
      <c r="N435" s="26"/>
      <c r="O435" s="26"/>
      <c r="P435" s="26"/>
      <c r="Q435" s="26"/>
      <c r="S435" s="26"/>
      <c r="T435" s="26"/>
      <c r="U435" s="26"/>
      <c r="V435" s="26"/>
      <c r="W435" s="26"/>
      <c r="X435" s="26"/>
      <c r="Z435" s="26"/>
      <c r="AA435" s="26"/>
      <c r="AB435" s="26"/>
      <c r="AC435" s="26"/>
      <c r="AD435" s="26"/>
      <c r="AE435" s="26"/>
      <c r="AG435" s="26"/>
      <c r="AH435" s="26"/>
      <c r="AI435" s="26"/>
      <c r="AJ435" s="26"/>
      <c r="AK435" s="26"/>
      <c r="AL435" s="26"/>
    </row>
    <row r="436" spans="1:38" s="29" customFormat="1">
      <c r="A436" s="25"/>
      <c r="B436" s="26"/>
      <c r="C436" s="27"/>
      <c r="D436" s="28"/>
      <c r="E436" s="26"/>
      <c r="F436" s="26"/>
      <c r="G436" s="26"/>
      <c r="H436" s="26"/>
      <c r="I436" s="26"/>
      <c r="J436" s="26"/>
      <c r="L436" s="26"/>
      <c r="M436" s="26"/>
      <c r="N436" s="26"/>
      <c r="O436" s="26"/>
      <c r="P436" s="26"/>
      <c r="Q436" s="26"/>
      <c r="S436" s="26"/>
      <c r="T436" s="26"/>
      <c r="U436" s="26"/>
      <c r="V436" s="26"/>
      <c r="W436" s="26"/>
      <c r="X436" s="26"/>
      <c r="Z436" s="26"/>
      <c r="AA436" s="26"/>
      <c r="AB436" s="26"/>
      <c r="AC436" s="26"/>
      <c r="AD436" s="26"/>
      <c r="AE436" s="26"/>
      <c r="AG436" s="26"/>
      <c r="AH436" s="26"/>
      <c r="AI436" s="26"/>
      <c r="AJ436" s="26"/>
      <c r="AK436" s="26"/>
      <c r="AL436" s="26"/>
    </row>
    <row r="437" spans="1:38" s="29" customFormat="1">
      <c r="A437" s="25"/>
      <c r="B437" s="26"/>
      <c r="C437" s="27"/>
      <c r="D437" s="28"/>
      <c r="E437" s="26"/>
      <c r="F437" s="26"/>
      <c r="G437" s="26"/>
      <c r="H437" s="26"/>
      <c r="I437" s="26"/>
      <c r="J437" s="26"/>
      <c r="L437" s="26"/>
      <c r="M437" s="26"/>
      <c r="N437" s="26"/>
      <c r="O437" s="26"/>
      <c r="P437" s="26"/>
      <c r="Q437" s="26"/>
      <c r="S437" s="26"/>
      <c r="T437" s="26"/>
      <c r="U437" s="26"/>
      <c r="V437" s="26"/>
      <c r="W437" s="26"/>
      <c r="X437" s="26"/>
      <c r="Z437" s="26"/>
      <c r="AA437" s="26"/>
      <c r="AB437" s="26"/>
      <c r="AC437" s="26"/>
      <c r="AD437" s="26"/>
      <c r="AE437" s="26"/>
      <c r="AG437" s="26"/>
      <c r="AH437" s="26"/>
      <c r="AI437" s="26"/>
      <c r="AJ437" s="26"/>
      <c r="AK437" s="26"/>
      <c r="AL437" s="26"/>
    </row>
    <row r="438" spans="1:38" s="29" customFormat="1">
      <c r="A438" s="25"/>
      <c r="B438" s="26"/>
      <c r="C438" s="27"/>
      <c r="D438" s="28"/>
      <c r="E438" s="26"/>
      <c r="F438" s="26"/>
      <c r="G438" s="26"/>
      <c r="H438" s="26"/>
      <c r="I438" s="26"/>
      <c r="J438" s="26"/>
      <c r="L438" s="26"/>
      <c r="M438" s="26"/>
      <c r="N438" s="26"/>
      <c r="O438" s="26"/>
      <c r="P438" s="26"/>
      <c r="Q438" s="26"/>
      <c r="S438" s="26"/>
      <c r="T438" s="26"/>
      <c r="U438" s="26"/>
      <c r="V438" s="26"/>
      <c r="W438" s="26"/>
      <c r="X438" s="26"/>
      <c r="Z438" s="26"/>
      <c r="AA438" s="26"/>
      <c r="AB438" s="26"/>
      <c r="AC438" s="26"/>
      <c r="AD438" s="26"/>
      <c r="AE438" s="26"/>
      <c r="AG438" s="26"/>
      <c r="AH438" s="26"/>
      <c r="AI438" s="26"/>
      <c r="AJ438" s="26"/>
      <c r="AK438" s="26"/>
      <c r="AL438" s="26"/>
    </row>
    <row r="439" spans="1:38" s="29" customFormat="1">
      <c r="A439" s="25"/>
      <c r="B439" s="26"/>
      <c r="C439" s="27"/>
      <c r="D439" s="28"/>
      <c r="E439" s="26"/>
      <c r="F439" s="26"/>
      <c r="G439" s="26"/>
      <c r="H439" s="26"/>
      <c r="I439" s="26"/>
      <c r="J439" s="26"/>
      <c r="L439" s="26"/>
      <c r="M439" s="26"/>
      <c r="N439" s="26"/>
      <c r="O439" s="26"/>
      <c r="P439" s="26"/>
      <c r="Q439" s="26"/>
      <c r="S439" s="26"/>
      <c r="T439" s="26"/>
      <c r="U439" s="26"/>
      <c r="V439" s="26"/>
      <c r="W439" s="26"/>
      <c r="X439" s="26"/>
      <c r="Z439" s="26"/>
      <c r="AA439" s="26"/>
      <c r="AB439" s="26"/>
      <c r="AC439" s="26"/>
      <c r="AD439" s="26"/>
      <c r="AE439" s="26"/>
      <c r="AG439" s="26"/>
      <c r="AH439" s="26"/>
      <c r="AI439" s="26"/>
      <c r="AJ439" s="26"/>
      <c r="AK439" s="26"/>
      <c r="AL439" s="26"/>
    </row>
    <row r="440" spans="1:38" s="29" customFormat="1">
      <c r="A440" s="25"/>
      <c r="B440" s="26"/>
      <c r="C440" s="27"/>
      <c r="D440" s="28"/>
      <c r="E440" s="26"/>
      <c r="F440" s="26"/>
      <c r="G440" s="26"/>
      <c r="H440" s="26"/>
      <c r="I440" s="26"/>
      <c r="J440" s="26"/>
      <c r="L440" s="26"/>
      <c r="M440" s="26"/>
      <c r="N440" s="26"/>
      <c r="O440" s="26"/>
      <c r="P440" s="26"/>
      <c r="Q440" s="26"/>
      <c r="S440" s="26"/>
      <c r="T440" s="26"/>
      <c r="U440" s="26"/>
      <c r="V440" s="26"/>
      <c r="W440" s="26"/>
      <c r="X440" s="26"/>
      <c r="Z440" s="26"/>
      <c r="AA440" s="26"/>
      <c r="AB440" s="26"/>
      <c r="AC440" s="26"/>
      <c r="AD440" s="26"/>
      <c r="AE440" s="26"/>
      <c r="AG440" s="26"/>
      <c r="AH440" s="26"/>
      <c r="AI440" s="26"/>
      <c r="AJ440" s="26"/>
      <c r="AK440" s="26"/>
      <c r="AL440" s="26"/>
    </row>
    <row r="441" spans="1:38" s="29" customFormat="1">
      <c r="A441" s="25"/>
      <c r="B441" s="26"/>
      <c r="C441" s="27"/>
      <c r="D441" s="28"/>
      <c r="E441" s="26"/>
      <c r="F441" s="26"/>
      <c r="G441" s="26"/>
      <c r="H441" s="26"/>
      <c r="I441" s="26"/>
      <c r="J441" s="26"/>
      <c r="L441" s="26"/>
      <c r="M441" s="26"/>
      <c r="N441" s="26"/>
      <c r="O441" s="26"/>
      <c r="P441" s="26"/>
      <c r="Q441" s="26"/>
      <c r="S441" s="26"/>
      <c r="T441" s="26"/>
      <c r="U441" s="26"/>
      <c r="V441" s="26"/>
      <c r="W441" s="26"/>
      <c r="X441" s="26"/>
      <c r="Z441" s="26"/>
      <c r="AA441" s="26"/>
      <c r="AB441" s="26"/>
      <c r="AC441" s="26"/>
      <c r="AD441" s="26"/>
      <c r="AE441" s="26"/>
      <c r="AG441" s="26"/>
      <c r="AH441" s="26"/>
      <c r="AI441" s="26"/>
      <c r="AJ441" s="26"/>
      <c r="AK441" s="26"/>
      <c r="AL441" s="26"/>
    </row>
    <row r="442" spans="1:38" s="29" customFormat="1">
      <c r="A442" s="25"/>
      <c r="B442" s="26"/>
      <c r="C442" s="27"/>
      <c r="D442" s="28"/>
      <c r="E442" s="26"/>
      <c r="F442" s="26"/>
      <c r="G442" s="26"/>
      <c r="H442" s="26"/>
      <c r="I442" s="26"/>
      <c r="J442" s="26"/>
      <c r="L442" s="26"/>
      <c r="M442" s="26"/>
      <c r="N442" s="26"/>
      <c r="O442" s="26"/>
      <c r="P442" s="26"/>
      <c r="Q442" s="26"/>
      <c r="S442" s="26"/>
      <c r="T442" s="26"/>
      <c r="U442" s="26"/>
      <c r="V442" s="26"/>
      <c r="W442" s="26"/>
      <c r="X442" s="26"/>
      <c r="Z442" s="26"/>
      <c r="AA442" s="26"/>
      <c r="AB442" s="26"/>
      <c r="AC442" s="26"/>
      <c r="AD442" s="26"/>
      <c r="AE442" s="26"/>
      <c r="AG442" s="26"/>
      <c r="AH442" s="26"/>
      <c r="AI442" s="26"/>
      <c r="AJ442" s="26"/>
      <c r="AK442" s="26"/>
      <c r="AL442" s="26"/>
    </row>
    <row r="443" spans="1:38" s="29" customFormat="1">
      <c r="A443" s="25"/>
      <c r="B443" s="26"/>
      <c r="C443" s="27"/>
      <c r="D443" s="28"/>
      <c r="E443" s="26"/>
      <c r="F443" s="26"/>
      <c r="G443" s="26"/>
      <c r="H443" s="26"/>
      <c r="I443" s="26"/>
      <c r="J443" s="26"/>
      <c r="L443" s="26"/>
      <c r="M443" s="26"/>
      <c r="N443" s="26"/>
      <c r="O443" s="26"/>
      <c r="P443" s="26"/>
      <c r="Q443" s="26"/>
      <c r="S443" s="26"/>
      <c r="T443" s="26"/>
      <c r="U443" s="26"/>
      <c r="V443" s="26"/>
      <c r="W443" s="26"/>
      <c r="X443" s="26"/>
      <c r="Z443" s="26"/>
      <c r="AA443" s="26"/>
      <c r="AB443" s="26"/>
      <c r="AC443" s="26"/>
      <c r="AD443" s="26"/>
      <c r="AE443" s="26"/>
      <c r="AG443" s="26"/>
      <c r="AH443" s="26"/>
      <c r="AI443" s="26"/>
      <c r="AJ443" s="26"/>
      <c r="AK443" s="26"/>
      <c r="AL443" s="26"/>
    </row>
    <row r="444" spans="1:38" s="29" customFormat="1">
      <c r="A444" s="25"/>
      <c r="B444" s="26"/>
      <c r="C444" s="27"/>
      <c r="D444" s="28"/>
      <c r="E444" s="26"/>
      <c r="F444" s="26"/>
      <c r="G444" s="26"/>
      <c r="H444" s="26"/>
      <c r="I444" s="26"/>
      <c r="J444" s="26"/>
      <c r="L444" s="26"/>
      <c r="M444" s="26"/>
      <c r="N444" s="26"/>
      <c r="O444" s="26"/>
      <c r="P444" s="26"/>
      <c r="Q444" s="26"/>
      <c r="S444" s="26"/>
      <c r="T444" s="26"/>
      <c r="U444" s="26"/>
      <c r="V444" s="26"/>
      <c r="W444" s="26"/>
      <c r="X444" s="26"/>
      <c r="Z444" s="26"/>
      <c r="AA444" s="26"/>
      <c r="AB444" s="26"/>
      <c r="AC444" s="26"/>
      <c r="AD444" s="26"/>
      <c r="AE444" s="26"/>
      <c r="AG444" s="26"/>
      <c r="AH444" s="26"/>
      <c r="AI444" s="26"/>
      <c r="AJ444" s="26"/>
      <c r="AK444" s="26"/>
      <c r="AL444" s="26"/>
    </row>
    <row r="445" spans="1:38" s="29" customFormat="1">
      <c r="A445" s="25"/>
      <c r="B445" s="26"/>
      <c r="C445" s="27"/>
      <c r="D445" s="28"/>
      <c r="E445" s="26"/>
      <c r="F445" s="26"/>
      <c r="G445" s="26"/>
      <c r="H445" s="26"/>
      <c r="I445" s="26"/>
      <c r="J445" s="26"/>
      <c r="L445" s="26"/>
      <c r="M445" s="26"/>
      <c r="N445" s="26"/>
      <c r="O445" s="26"/>
      <c r="P445" s="26"/>
      <c r="Q445" s="26"/>
      <c r="S445" s="26"/>
      <c r="T445" s="26"/>
      <c r="U445" s="26"/>
      <c r="V445" s="26"/>
      <c r="W445" s="26"/>
      <c r="X445" s="26"/>
      <c r="Z445" s="26"/>
      <c r="AA445" s="26"/>
      <c r="AB445" s="26"/>
      <c r="AC445" s="26"/>
      <c r="AD445" s="26"/>
      <c r="AE445" s="26"/>
      <c r="AG445" s="26"/>
      <c r="AH445" s="26"/>
      <c r="AI445" s="26"/>
      <c r="AJ445" s="26"/>
      <c r="AK445" s="26"/>
      <c r="AL445" s="26"/>
    </row>
    <row r="446" spans="1:38" s="29" customFormat="1">
      <c r="A446" s="25"/>
      <c r="B446" s="26"/>
      <c r="C446" s="27"/>
      <c r="D446" s="28"/>
      <c r="E446" s="26"/>
      <c r="F446" s="26"/>
      <c r="G446" s="26"/>
      <c r="H446" s="26"/>
      <c r="I446" s="26"/>
      <c r="J446" s="26"/>
      <c r="L446" s="26"/>
      <c r="M446" s="26"/>
      <c r="N446" s="26"/>
      <c r="O446" s="26"/>
      <c r="P446" s="26"/>
      <c r="Q446" s="26"/>
      <c r="S446" s="26"/>
      <c r="T446" s="26"/>
      <c r="U446" s="26"/>
      <c r="V446" s="26"/>
      <c r="W446" s="26"/>
      <c r="X446" s="26"/>
      <c r="Z446" s="26"/>
      <c r="AA446" s="26"/>
      <c r="AB446" s="26"/>
      <c r="AC446" s="26"/>
      <c r="AD446" s="26"/>
      <c r="AE446" s="26"/>
      <c r="AG446" s="26"/>
      <c r="AH446" s="26"/>
      <c r="AI446" s="26"/>
      <c r="AJ446" s="26"/>
      <c r="AK446" s="26"/>
      <c r="AL446" s="26"/>
    </row>
    <row r="447" spans="1:38" s="29" customFormat="1">
      <c r="A447" s="25"/>
      <c r="B447" s="26"/>
      <c r="C447" s="27"/>
      <c r="D447" s="28"/>
      <c r="E447" s="26"/>
      <c r="F447" s="26"/>
      <c r="G447" s="26"/>
      <c r="H447" s="26"/>
      <c r="I447" s="26"/>
      <c r="J447" s="26"/>
      <c r="L447" s="26"/>
      <c r="M447" s="26"/>
      <c r="N447" s="26"/>
      <c r="O447" s="26"/>
      <c r="P447" s="26"/>
      <c r="Q447" s="26"/>
      <c r="S447" s="26"/>
      <c r="T447" s="26"/>
      <c r="U447" s="26"/>
      <c r="V447" s="26"/>
      <c r="W447" s="26"/>
      <c r="X447" s="26"/>
      <c r="Z447" s="26"/>
      <c r="AA447" s="26"/>
      <c r="AB447" s="26"/>
      <c r="AC447" s="26"/>
      <c r="AD447" s="26"/>
      <c r="AE447" s="26"/>
      <c r="AG447" s="26"/>
      <c r="AH447" s="26"/>
      <c r="AI447" s="26"/>
      <c r="AJ447" s="26"/>
      <c r="AK447" s="26"/>
      <c r="AL447" s="26"/>
    </row>
    <row r="448" spans="1:38" s="29" customFormat="1">
      <c r="A448" s="25"/>
      <c r="B448" s="26"/>
      <c r="C448" s="27"/>
      <c r="D448" s="28"/>
      <c r="E448" s="26"/>
      <c r="F448" s="26"/>
      <c r="G448" s="26"/>
      <c r="H448" s="26"/>
      <c r="I448" s="26"/>
      <c r="J448" s="26"/>
      <c r="L448" s="26"/>
      <c r="M448" s="26"/>
      <c r="N448" s="26"/>
      <c r="O448" s="26"/>
      <c r="P448" s="26"/>
      <c r="Q448" s="26"/>
      <c r="S448" s="26"/>
      <c r="T448" s="26"/>
      <c r="U448" s="26"/>
      <c r="V448" s="26"/>
      <c r="W448" s="26"/>
      <c r="X448" s="26"/>
      <c r="Z448" s="26"/>
      <c r="AA448" s="26"/>
      <c r="AB448" s="26"/>
      <c r="AC448" s="26"/>
      <c r="AD448" s="26"/>
      <c r="AE448" s="26"/>
      <c r="AG448" s="26"/>
      <c r="AH448" s="26"/>
      <c r="AI448" s="26"/>
      <c r="AJ448" s="26"/>
      <c r="AK448" s="26"/>
      <c r="AL448" s="26"/>
    </row>
    <row r="449" spans="1:38" s="29" customFormat="1">
      <c r="A449" s="25"/>
      <c r="B449" s="26"/>
      <c r="C449" s="27"/>
      <c r="D449" s="28"/>
      <c r="E449" s="26"/>
      <c r="F449" s="26"/>
      <c r="G449" s="26"/>
      <c r="H449" s="26"/>
      <c r="I449" s="26"/>
      <c r="J449" s="26"/>
      <c r="L449" s="26"/>
      <c r="M449" s="26"/>
      <c r="N449" s="26"/>
      <c r="O449" s="26"/>
      <c r="P449" s="26"/>
      <c r="Q449" s="26"/>
      <c r="S449" s="26"/>
      <c r="T449" s="26"/>
      <c r="U449" s="26"/>
      <c r="V449" s="26"/>
      <c r="W449" s="26"/>
      <c r="X449" s="26"/>
      <c r="Z449" s="26"/>
      <c r="AA449" s="26"/>
      <c r="AB449" s="26"/>
      <c r="AC449" s="26"/>
      <c r="AD449" s="26"/>
      <c r="AE449" s="26"/>
      <c r="AG449" s="26"/>
      <c r="AH449" s="26"/>
      <c r="AI449" s="26"/>
      <c r="AJ449" s="26"/>
      <c r="AK449" s="26"/>
      <c r="AL449" s="26"/>
    </row>
    <row r="450" spans="1:38" s="29" customFormat="1">
      <c r="A450" s="25"/>
      <c r="B450" s="26"/>
      <c r="C450" s="27"/>
      <c r="D450" s="28"/>
      <c r="E450" s="26"/>
      <c r="F450" s="26"/>
      <c r="G450" s="26"/>
      <c r="H450" s="26"/>
      <c r="I450" s="26"/>
      <c r="J450" s="26"/>
      <c r="L450" s="26"/>
      <c r="M450" s="26"/>
      <c r="N450" s="26"/>
      <c r="O450" s="26"/>
      <c r="P450" s="26"/>
      <c r="Q450" s="26"/>
      <c r="S450" s="26"/>
      <c r="T450" s="26"/>
      <c r="U450" s="26"/>
      <c r="V450" s="26"/>
      <c r="W450" s="26"/>
      <c r="X450" s="26"/>
      <c r="Z450" s="26"/>
      <c r="AA450" s="26"/>
      <c r="AB450" s="26"/>
      <c r="AC450" s="26"/>
      <c r="AD450" s="26"/>
      <c r="AE450" s="26"/>
      <c r="AG450" s="26"/>
      <c r="AH450" s="26"/>
      <c r="AI450" s="26"/>
      <c r="AJ450" s="26"/>
      <c r="AK450" s="26"/>
      <c r="AL450" s="26"/>
    </row>
    <row r="451" spans="1:38" s="29" customFormat="1">
      <c r="A451" s="25"/>
      <c r="B451" s="26"/>
      <c r="C451" s="27"/>
      <c r="D451" s="28"/>
      <c r="E451" s="26"/>
      <c r="F451" s="26"/>
      <c r="G451" s="26"/>
      <c r="H451" s="26"/>
      <c r="I451" s="26"/>
      <c r="J451" s="26"/>
      <c r="L451" s="26"/>
      <c r="M451" s="26"/>
      <c r="N451" s="26"/>
      <c r="O451" s="26"/>
      <c r="P451" s="26"/>
      <c r="Q451" s="26"/>
      <c r="S451" s="26"/>
      <c r="T451" s="26"/>
      <c r="U451" s="26"/>
      <c r="V451" s="26"/>
      <c r="W451" s="26"/>
      <c r="X451" s="26"/>
      <c r="Z451" s="26"/>
      <c r="AA451" s="26"/>
      <c r="AB451" s="26"/>
      <c r="AC451" s="26"/>
      <c r="AD451" s="26"/>
      <c r="AE451" s="26"/>
      <c r="AG451" s="26"/>
      <c r="AH451" s="26"/>
      <c r="AI451" s="26"/>
      <c r="AJ451" s="26"/>
      <c r="AK451" s="26"/>
      <c r="AL451" s="26"/>
    </row>
    <row r="452" spans="1:38" s="29" customFormat="1">
      <c r="A452" s="25"/>
      <c r="B452" s="26"/>
      <c r="C452" s="27"/>
      <c r="D452" s="28"/>
      <c r="E452" s="26"/>
      <c r="F452" s="26"/>
      <c r="G452" s="26"/>
      <c r="H452" s="26"/>
      <c r="I452" s="26"/>
      <c r="J452" s="26"/>
      <c r="L452" s="26"/>
      <c r="M452" s="26"/>
      <c r="N452" s="26"/>
      <c r="O452" s="26"/>
      <c r="P452" s="26"/>
      <c r="Q452" s="26"/>
      <c r="S452" s="26"/>
      <c r="T452" s="26"/>
      <c r="U452" s="26"/>
      <c r="V452" s="26"/>
      <c r="W452" s="26"/>
      <c r="X452" s="26"/>
      <c r="Z452" s="26"/>
      <c r="AA452" s="26"/>
      <c r="AB452" s="26"/>
      <c r="AC452" s="26"/>
      <c r="AD452" s="26"/>
      <c r="AE452" s="26"/>
      <c r="AG452" s="26"/>
      <c r="AH452" s="26"/>
      <c r="AI452" s="26"/>
      <c r="AJ452" s="26"/>
      <c r="AK452" s="26"/>
      <c r="AL452" s="26"/>
    </row>
    <row r="453" spans="1:38" s="29" customFormat="1">
      <c r="A453" s="25"/>
      <c r="B453" s="26"/>
      <c r="C453" s="27"/>
      <c r="D453" s="28"/>
      <c r="E453" s="26"/>
      <c r="F453" s="26"/>
      <c r="G453" s="26"/>
      <c r="H453" s="26"/>
      <c r="I453" s="26"/>
      <c r="J453" s="26"/>
      <c r="L453" s="26"/>
      <c r="M453" s="26"/>
      <c r="N453" s="26"/>
      <c r="O453" s="26"/>
      <c r="P453" s="26"/>
      <c r="Q453" s="26"/>
      <c r="S453" s="26"/>
      <c r="T453" s="26"/>
      <c r="U453" s="26"/>
      <c r="V453" s="26"/>
      <c r="W453" s="26"/>
      <c r="X453" s="26"/>
      <c r="Z453" s="26"/>
      <c r="AA453" s="26"/>
      <c r="AB453" s="26"/>
      <c r="AC453" s="26"/>
      <c r="AD453" s="26"/>
      <c r="AE453" s="26"/>
      <c r="AG453" s="26"/>
      <c r="AH453" s="26"/>
      <c r="AI453" s="26"/>
      <c r="AJ453" s="26"/>
      <c r="AK453" s="26"/>
      <c r="AL453" s="26"/>
    </row>
    <row r="454" spans="1:38" s="29" customFormat="1">
      <c r="A454" s="25"/>
      <c r="B454" s="26"/>
      <c r="C454" s="27"/>
      <c r="D454" s="28"/>
      <c r="E454" s="26"/>
      <c r="F454" s="26"/>
      <c r="G454" s="26"/>
      <c r="H454" s="26"/>
      <c r="I454" s="26"/>
      <c r="J454" s="26"/>
      <c r="L454" s="26"/>
      <c r="M454" s="26"/>
      <c r="N454" s="26"/>
      <c r="O454" s="26"/>
      <c r="P454" s="26"/>
      <c r="Q454" s="26"/>
      <c r="S454" s="26"/>
      <c r="T454" s="26"/>
      <c r="U454" s="26"/>
      <c r="V454" s="26"/>
      <c r="W454" s="26"/>
      <c r="X454" s="26"/>
      <c r="Z454" s="26"/>
      <c r="AA454" s="26"/>
      <c r="AB454" s="26"/>
      <c r="AC454" s="26"/>
      <c r="AD454" s="26"/>
      <c r="AE454" s="26"/>
      <c r="AG454" s="26"/>
      <c r="AH454" s="26"/>
      <c r="AI454" s="26"/>
      <c r="AJ454" s="26"/>
      <c r="AK454" s="26"/>
      <c r="AL454" s="26"/>
    </row>
    <row r="455" spans="1:38" s="29" customFormat="1">
      <c r="A455" s="25"/>
      <c r="B455" s="26"/>
      <c r="C455" s="27"/>
      <c r="D455" s="28"/>
      <c r="E455" s="26"/>
      <c r="F455" s="26"/>
      <c r="G455" s="26"/>
      <c r="H455" s="26"/>
      <c r="I455" s="26"/>
      <c r="J455" s="26"/>
      <c r="L455" s="26"/>
      <c r="M455" s="26"/>
      <c r="N455" s="26"/>
      <c r="O455" s="26"/>
      <c r="P455" s="26"/>
      <c r="Q455" s="26"/>
      <c r="S455" s="26"/>
      <c r="T455" s="26"/>
      <c r="U455" s="26"/>
      <c r="V455" s="26"/>
      <c r="W455" s="26"/>
      <c r="X455" s="26"/>
      <c r="Z455" s="26"/>
      <c r="AA455" s="26"/>
      <c r="AB455" s="26"/>
      <c r="AC455" s="26"/>
      <c r="AD455" s="26"/>
      <c r="AE455" s="26"/>
      <c r="AG455" s="26"/>
      <c r="AH455" s="26"/>
      <c r="AI455" s="26"/>
      <c r="AJ455" s="26"/>
      <c r="AK455" s="26"/>
      <c r="AL455" s="26"/>
    </row>
    <row r="456" spans="1:38" s="29" customFormat="1">
      <c r="A456" s="25"/>
      <c r="B456" s="26"/>
      <c r="C456" s="27"/>
      <c r="D456" s="28"/>
      <c r="E456" s="26"/>
      <c r="F456" s="26"/>
      <c r="G456" s="26"/>
      <c r="H456" s="26"/>
      <c r="I456" s="26"/>
      <c r="J456" s="26"/>
      <c r="L456" s="26"/>
      <c r="M456" s="26"/>
      <c r="N456" s="26"/>
      <c r="O456" s="26"/>
      <c r="P456" s="26"/>
      <c r="Q456" s="26"/>
      <c r="S456" s="26"/>
      <c r="T456" s="26"/>
      <c r="U456" s="26"/>
      <c r="V456" s="26"/>
      <c r="W456" s="26"/>
      <c r="X456" s="26"/>
      <c r="Z456" s="26"/>
      <c r="AA456" s="26"/>
      <c r="AB456" s="26"/>
      <c r="AC456" s="26"/>
      <c r="AD456" s="26"/>
      <c r="AE456" s="26"/>
      <c r="AG456" s="26"/>
      <c r="AH456" s="26"/>
      <c r="AI456" s="26"/>
      <c r="AJ456" s="26"/>
      <c r="AK456" s="26"/>
      <c r="AL456" s="26"/>
    </row>
    <row r="457" spans="1:38" s="29" customFormat="1">
      <c r="A457" s="25"/>
      <c r="B457" s="26"/>
      <c r="C457" s="27"/>
      <c r="D457" s="28"/>
      <c r="E457" s="26"/>
      <c r="F457" s="26"/>
      <c r="G457" s="26"/>
      <c r="H457" s="26"/>
      <c r="I457" s="26"/>
      <c r="J457" s="26"/>
      <c r="L457" s="26"/>
      <c r="M457" s="26"/>
      <c r="N457" s="26"/>
      <c r="O457" s="26"/>
      <c r="P457" s="26"/>
      <c r="Q457" s="26"/>
      <c r="S457" s="26"/>
      <c r="T457" s="26"/>
      <c r="U457" s="26"/>
      <c r="V457" s="26"/>
      <c r="W457" s="26"/>
      <c r="X457" s="26"/>
      <c r="Z457" s="26"/>
      <c r="AA457" s="26"/>
      <c r="AB457" s="26"/>
      <c r="AC457" s="26"/>
      <c r="AD457" s="26"/>
      <c r="AE457" s="26"/>
      <c r="AG457" s="26"/>
      <c r="AH457" s="26"/>
      <c r="AI457" s="26"/>
      <c r="AJ457" s="26"/>
      <c r="AK457" s="26"/>
      <c r="AL457" s="26"/>
    </row>
    <row r="458" spans="1:38" s="29" customFormat="1">
      <c r="A458" s="25"/>
      <c r="B458" s="26"/>
      <c r="C458" s="27"/>
      <c r="D458" s="28"/>
      <c r="E458" s="26"/>
      <c r="F458" s="26"/>
      <c r="G458" s="26"/>
      <c r="H458" s="26"/>
      <c r="I458" s="26"/>
      <c r="J458" s="26"/>
      <c r="L458" s="26"/>
      <c r="M458" s="26"/>
      <c r="N458" s="26"/>
      <c r="O458" s="26"/>
      <c r="P458" s="26"/>
      <c r="Q458" s="26"/>
      <c r="S458" s="26"/>
      <c r="T458" s="26"/>
      <c r="U458" s="26"/>
      <c r="V458" s="26"/>
      <c r="W458" s="26"/>
      <c r="X458" s="26"/>
      <c r="Z458" s="26"/>
      <c r="AA458" s="26"/>
      <c r="AB458" s="26"/>
      <c r="AC458" s="26"/>
      <c r="AD458" s="26"/>
      <c r="AE458" s="26"/>
      <c r="AG458" s="26"/>
      <c r="AH458" s="26"/>
      <c r="AI458" s="26"/>
      <c r="AJ458" s="26"/>
      <c r="AK458" s="26"/>
      <c r="AL458" s="26"/>
    </row>
    <row r="459" spans="1:38" s="29" customFormat="1">
      <c r="A459" s="25"/>
      <c r="B459" s="26"/>
      <c r="C459" s="27"/>
      <c r="D459" s="28"/>
      <c r="E459" s="26"/>
      <c r="F459" s="26"/>
      <c r="G459" s="26"/>
      <c r="H459" s="26"/>
      <c r="I459" s="26"/>
      <c r="J459" s="26"/>
      <c r="L459" s="26"/>
      <c r="M459" s="26"/>
      <c r="N459" s="26"/>
      <c r="O459" s="26"/>
      <c r="P459" s="26"/>
      <c r="Q459" s="26"/>
      <c r="S459" s="26"/>
      <c r="T459" s="26"/>
      <c r="U459" s="26"/>
      <c r="V459" s="26"/>
      <c r="W459" s="26"/>
      <c r="X459" s="26"/>
      <c r="Z459" s="26"/>
      <c r="AA459" s="26"/>
      <c r="AB459" s="26"/>
      <c r="AC459" s="26"/>
      <c r="AD459" s="26"/>
      <c r="AE459" s="26"/>
      <c r="AG459" s="26"/>
      <c r="AH459" s="26"/>
      <c r="AI459" s="26"/>
      <c r="AJ459" s="26"/>
      <c r="AK459" s="26"/>
      <c r="AL459" s="26"/>
    </row>
    <row r="460" spans="1:38" s="29" customFormat="1">
      <c r="A460" s="25"/>
      <c r="B460" s="26"/>
      <c r="C460" s="27"/>
      <c r="D460" s="28"/>
      <c r="E460" s="26"/>
      <c r="F460" s="26"/>
      <c r="G460" s="26"/>
      <c r="H460" s="26"/>
      <c r="I460" s="26"/>
      <c r="J460" s="26"/>
      <c r="L460" s="26"/>
      <c r="M460" s="26"/>
      <c r="N460" s="26"/>
      <c r="O460" s="26"/>
      <c r="P460" s="26"/>
      <c r="Q460" s="26"/>
      <c r="S460" s="26"/>
      <c r="T460" s="26"/>
      <c r="U460" s="26"/>
      <c r="V460" s="26"/>
      <c r="W460" s="26"/>
      <c r="X460" s="26"/>
      <c r="Z460" s="26"/>
      <c r="AA460" s="26"/>
      <c r="AB460" s="26"/>
      <c r="AC460" s="26"/>
      <c r="AD460" s="26"/>
      <c r="AE460" s="26"/>
      <c r="AG460" s="26"/>
      <c r="AH460" s="26"/>
      <c r="AI460" s="26"/>
      <c r="AJ460" s="26"/>
      <c r="AK460" s="26"/>
      <c r="AL460" s="26"/>
    </row>
    <row r="461" spans="1:38" s="29" customFormat="1">
      <c r="A461" s="25"/>
      <c r="B461" s="26"/>
      <c r="C461" s="27"/>
      <c r="D461" s="28"/>
      <c r="E461" s="26"/>
      <c r="F461" s="26"/>
      <c r="G461" s="26"/>
      <c r="H461" s="26"/>
      <c r="I461" s="26"/>
      <c r="J461" s="26"/>
      <c r="L461" s="26"/>
      <c r="M461" s="26"/>
      <c r="N461" s="26"/>
      <c r="O461" s="26"/>
      <c r="P461" s="26"/>
      <c r="Q461" s="26"/>
      <c r="S461" s="26"/>
      <c r="T461" s="26"/>
      <c r="U461" s="26"/>
      <c r="V461" s="26"/>
      <c r="W461" s="26"/>
      <c r="X461" s="26"/>
      <c r="Z461" s="26"/>
      <c r="AA461" s="26"/>
      <c r="AB461" s="26"/>
      <c r="AC461" s="26"/>
      <c r="AD461" s="26"/>
      <c r="AE461" s="26"/>
      <c r="AG461" s="26"/>
      <c r="AH461" s="26"/>
      <c r="AI461" s="26"/>
      <c r="AJ461" s="26"/>
      <c r="AK461" s="26"/>
      <c r="AL461" s="26"/>
    </row>
    <row r="462" spans="1:38" s="29" customFormat="1">
      <c r="A462" s="25"/>
      <c r="B462" s="26"/>
      <c r="C462" s="27"/>
      <c r="D462" s="28"/>
      <c r="E462" s="26"/>
      <c r="F462" s="26"/>
      <c r="G462" s="26"/>
      <c r="H462" s="26"/>
      <c r="I462" s="26"/>
      <c r="J462" s="26"/>
      <c r="L462" s="26"/>
      <c r="M462" s="26"/>
      <c r="N462" s="26"/>
      <c r="O462" s="26"/>
      <c r="P462" s="26"/>
      <c r="Q462" s="26"/>
      <c r="S462" s="26"/>
      <c r="T462" s="26"/>
      <c r="U462" s="26"/>
      <c r="V462" s="26"/>
      <c r="W462" s="26"/>
      <c r="X462" s="26"/>
      <c r="Z462" s="26"/>
      <c r="AA462" s="26"/>
      <c r="AB462" s="26"/>
      <c r="AC462" s="26"/>
      <c r="AD462" s="26"/>
      <c r="AE462" s="26"/>
      <c r="AG462" s="26"/>
      <c r="AH462" s="26"/>
      <c r="AI462" s="26"/>
      <c r="AJ462" s="26"/>
      <c r="AK462" s="26"/>
      <c r="AL462" s="26"/>
    </row>
    <row r="463" spans="1:38" s="29" customFormat="1">
      <c r="A463" s="25"/>
      <c r="B463" s="26"/>
      <c r="C463" s="27"/>
      <c r="D463" s="28"/>
      <c r="E463" s="26"/>
      <c r="F463" s="26"/>
      <c r="G463" s="26"/>
      <c r="H463" s="26"/>
      <c r="I463" s="26"/>
      <c r="J463" s="26"/>
      <c r="L463" s="26"/>
      <c r="M463" s="26"/>
      <c r="N463" s="26"/>
      <c r="O463" s="26"/>
      <c r="P463" s="26"/>
      <c r="Q463" s="26"/>
      <c r="S463" s="26"/>
      <c r="T463" s="26"/>
      <c r="U463" s="26"/>
      <c r="V463" s="26"/>
      <c r="W463" s="26"/>
      <c r="X463" s="26"/>
      <c r="Z463" s="26"/>
      <c r="AA463" s="26"/>
      <c r="AB463" s="26"/>
      <c r="AC463" s="26"/>
      <c r="AD463" s="26"/>
      <c r="AE463" s="26"/>
      <c r="AG463" s="26"/>
      <c r="AH463" s="26"/>
      <c r="AI463" s="26"/>
      <c r="AJ463" s="26"/>
      <c r="AK463" s="26"/>
      <c r="AL463" s="26"/>
    </row>
    <row r="464" spans="1:38" s="29" customFormat="1">
      <c r="A464" s="25"/>
      <c r="B464" s="26"/>
      <c r="C464" s="27"/>
      <c r="D464" s="28"/>
      <c r="E464" s="26"/>
      <c r="F464" s="26"/>
      <c r="G464" s="26"/>
      <c r="H464" s="26"/>
      <c r="I464" s="26"/>
      <c r="J464" s="26"/>
      <c r="L464" s="26"/>
      <c r="M464" s="26"/>
      <c r="N464" s="26"/>
      <c r="O464" s="26"/>
      <c r="P464" s="26"/>
      <c r="Q464" s="26"/>
      <c r="S464" s="26"/>
      <c r="T464" s="26"/>
      <c r="U464" s="26"/>
      <c r="V464" s="26"/>
      <c r="W464" s="26"/>
      <c r="X464" s="26"/>
      <c r="Z464" s="26"/>
      <c r="AA464" s="26"/>
      <c r="AB464" s="26"/>
      <c r="AC464" s="26"/>
      <c r="AD464" s="26"/>
      <c r="AE464" s="26"/>
      <c r="AG464" s="26"/>
      <c r="AH464" s="26"/>
      <c r="AI464" s="26"/>
      <c r="AJ464" s="26"/>
      <c r="AK464" s="26"/>
      <c r="AL464" s="26"/>
    </row>
    <row r="465" spans="1:38" s="29" customFormat="1">
      <c r="A465" s="25"/>
      <c r="B465" s="26"/>
      <c r="C465" s="27"/>
      <c r="D465" s="28"/>
      <c r="E465" s="26"/>
      <c r="F465" s="26"/>
      <c r="G465" s="26"/>
      <c r="H465" s="26"/>
      <c r="I465" s="26"/>
      <c r="J465" s="26"/>
      <c r="L465" s="26"/>
      <c r="M465" s="26"/>
      <c r="N465" s="26"/>
      <c r="O465" s="26"/>
      <c r="P465" s="26"/>
      <c r="Q465" s="26"/>
      <c r="S465" s="26"/>
      <c r="T465" s="26"/>
      <c r="U465" s="26"/>
      <c r="V465" s="26"/>
      <c r="W465" s="26"/>
      <c r="X465" s="26"/>
      <c r="Z465" s="26"/>
      <c r="AA465" s="26"/>
      <c r="AB465" s="26"/>
      <c r="AC465" s="26"/>
      <c r="AD465" s="26"/>
      <c r="AE465" s="26"/>
      <c r="AG465" s="26"/>
      <c r="AH465" s="26"/>
      <c r="AI465" s="26"/>
      <c r="AJ465" s="26"/>
      <c r="AK465" s="26"/>
      <c r="AL465" s="26"/>
    </row>
    <row r="466" spans="1:38" s="29" customFormat="1">
      <c r="A466" s="25"/>
      <c r="B466" s="26"/>
      <c r="C466" s="27"/>
      <c r="D466" s="28"/>
      <c r="E466" s="26"/>
      <c r="F466" s="26"/>
      <c r="G466" s="26"/>
      <c r="H466" s="26"/>
      <c r="I466" s="26"/>
      <c r="J466" s="26"/>
      <c r="L466" s="26"/>
      <c r="M466" s="26"/>
      <c r="N466" s="26"/>
      <c r="O466" s="26"/>
      <c r="P466" s="26"/>
      <c r="Q466" s="26"/>
      <c r="S466" s="26"/>
      <c r="T466" s="26"/>
      <c r="U466" s="26"/>
      <c r="V466" s="26"/>
      <c r="W466" s="26"/>
      <c r="X466" s="26"/>
      <c r="Z466" s="26"/>
      <c r="AA466" s="26"/>
      <c r="AB466" s="26"/>
      <c r="AC466" s="26"/>
      <c r="AD466" s="26"/>
      <c r="AE466" s="26"/>
      <c r="AG466" s="26"/>
      <c r="AH466" s="26"/>
      <c r="AI466" s="26"/>
      <c r="AJ466" s="26"/>
      <c r="AK466" s="26"/>
      <c r="AL466" s="26"/>
    </row>
    <row r="467" spans="1:38" s="29" customFormat="1">
      <c r="A467" s="25"/>
      <c r="B467" s="26"/>
      <c r="C467" s="27"/>
      <c r="D467" s="28"/>
      <c r="E467" s="26"/>
      <c r="F467" s="26"/>
      <c r="G467" s="26"/>
      <c r="H467" s="26"/>
      <c r="I467" s="26"/>
      <c r="J467" s="26"/>
      <c r="L467" s="26"/>
      <c r="M467" s="26"/>
      <c r="N467" s="26"/>
      <c r="O467" s="26"/>
      <c r="P467" s="26"/>
      <c r="Q467" s="26"/>
      <c r="S467" s="26"/>
      <c r="T467" s="26"/>
      <c r="U467" s="26"/>
      <c r="V467" s="26"/>
      <c r="W467" s="26"/>
      <c r="X467" s="26"/>
      <c r="Z467" s="26"/>
      <c r="AA467" s="26"/>
      <c r="AB467" s="26"/>
      <c r="AC467" s="26"/>
      <c r="AD467" s="26"/>
      <c r="AE467" s="26"/>
      <c r="AG467" s="26"/>
      <c r="AH467" s="26"/>
      <c r="AI467" s="26"/>
      <c r="AJ467" s="26"/>
      <c r="AK467" s="26"/>
      <c r="AL467" s="26"/>
    </row>
    <row r="468" spans="1:38" s="29" customFormat="1">
      <c r="A468" s="25"/>
      <c r="B468" s="26"/>
      <c r="C468" s="27"/>
      <c r="D468" s="28"/>
      <c r="E468" s="26"/>
      <c r="F468" s="26"/>
      <c r="G468" s="26"/>
      <c r="H468" s="26"/>
      <c r="I468" s="26"/>
      <c r="J468" s="26"/>
      <c r="L468" s="26"/>
      <c r="M468" s="26"/>
      <c r="N468" s="26"/>
      <c r="O468" s="26"/>
      <c r="P468" s="26"/>
      <c r="Q468" s="26"/>
      <c r="S468" s="26"/>
      <c r="T468" s="26"/>
      <c r="U468" s="26"/>
      <c r="V468" s="26"/>
      <c r="W468" s="26"/>
      <c r="X468" s="26"/>
      <c r="Z468" s="26"/>
      <c r="AA468" s="26"/>
      <c r="AB468" s="26"/>
      <c r="AC468" s="26"/>
      <c r="AD468" s="26"/>
      <c r="AE468" s="26"/>
      <c r="AG468" s="26"/>
      <c r="AH468" s="26"/>
      <c r="AI468" s="26"/>
      <c r="AJ468" s="26"/>
      <c r="AK468" s="26"/>
      <c r="AL468" s="26"/>
    </row>
    <row r="469" spans="1:38" s="29" customFormat="1">
      <c r="A469" s="25"/>
      <c r="B469" s="26"/>
      <c r="C469" s="27"/>
      <c r="D469" s="28"/>
      <c r="E469" s="26"/>
      <c r="F469" s="26"/>
      <c r="G469" s="26"/>
      <c r="H469" s="26"/>
      <c r="I469" s="26"/>
      <c r="J469" s="26"/>
      <c r="L469" s="26"/>
      <c r="M469" s="26"/>
      <c r="N469" s="26"/>
      <c r="O469" s="26"/>
      <c r="P469" s="26"/>
      <c r="Q469" s="26"/>
      <c r="S469" s="26"/>
      <c r="T469" s="26"/>
      <c r="U469" s="26"/>
      <c r="V469" s="26"/>
      <c r="W469" s="26"/>
      <c r="X469" s="26"/>
      <c r="Z469" s="26"/>
      <c r="AA469" s="26"/>
      <c r="AB469" s="26"/>
      <c r="AC469" s="26"/>
      <c r="AD469" s="26"/>
      <c r="AE469" s="26"/>
      <c r="AG469" s="26"/>
      <c r="AH469" s="26"/>
      <c r="AI469" s="26"/>
      <c r="AJ469" s="26"/>
      <c r="AK469" s="26"/>
      <c r="AL469" s="26"/>
    </row>
    <row r="470" spans="1:38" s="29" customFormat="1">
      <c r="A470" s="25"/>
      <c r="B470" s="26"/>
      <c r="C470" s="27"/>
      <c r="D470" s="28"/>
      <c r="E470" s="26"/>
      <c r="F470" s="26"/>
      <c r="G470" s="26"/>
      <c r="H470" s="26"/>
      <c r="I470" s="26"/>
      <c r="J470" s="26"/>
      <c r="L470" s="26"/>
      <c r="M470" s="26"/>
      <c r="N470" s="26"/>
      <c r="O470" s="26"/>
      <c r="P470" s="26"/>
      <c r="Q470" s="26"/>
      <c r="S470" s="26"/>
      <c r="T470" s="26"/>
      <c r="U470" s="26"/>
      <c r="V470" s="26"/>
      <c r="W470" s="26"/>
      <c r="X470" s="26"/>
      <c r="Z470" s="26"/>
      <c r="AA470" s="26"/>
      <c r="AB470" s="26"/>
      <c r="AC470" s="26"/>
      <c r="AD470" s="26"/>
      <c r="AE470" s="26"/>
      <c r="AG470" s="26"/>
      <c r="AH470" s="26"/>
      <c r="AI470" s="26"/>
      <c r="AJ470" s="26"/>
      <c r="AK470" s="26"/>
      <c r="AL470" s="26"/>
    </row>
    <row r="471" spans="1:38" s="29" customFormat="1">
      <c r="A471" s="25"/>
      <c r="B471" s="26"/>
      <c r="C471" s="27"/>
      <c r="D471" s="28"/>
      <c r="E471" s="26"/>
      <c r="F471" s="26"/>
      <c r="G471" s="26"/>
      <c r="H471" s="26"/>
      <c r="I471" s="26"/>
      <c r="J471" s="26"/>
      <c r="L471" s="26"/>
      <c r="M471" s="26"/>
      <c r="N471" s="26"/>
      <c r="O471" s="26"/>
      <c r="P471" s="26"/>
      <c r="Q471" s="26"/>
      <c r="S471" s="26"/>
      <c r="T471" s="26"/>
      <c r="U471" s="26"/>
      <c r="V471" s="26"/>
      <c r="W471" s="26"/>
      <c r="X471" s="26"/>
      <c r="Z471" s="26"/>
      <c r="AA471" s="26"/>
      <c r="AB471" s="26"/>
      <c r="AC471" s="26"/>
      <c r="AD471" s="26"/>
      <c r="AE471" s="26"/>
      <c r="AG471" s="26"/>
      <c r="AH471" s="26"/>
      <c r="AI471" s="26"/>
      <c r="AJ471" s="26"/>
      <c r="AK471" s="26"/>
      <c r="AL471" s="26"/>
    </row>
    <row r="472" spans="1:38" s="29" customFormat="1">
      <c r="A472" s="25"/>
      <c r="B472" s="26"/>
      <c r="C472" s="27"/>
      <c r="D472" s="28"/>
      <c r="E472" s="26"/>
      <c r="F472" s="26"/>
      <c r="G472" s="26"/>
      <c r="H472" s="26"/>
      <c r="I472" s="26"/>
      <c r="J472" s="26"/>
      <c r="L472" s="26"/>
      <c r="M472" s="26"/>
      <c r="N472" s="26"/>
      <c r="O472" s="26"/>
      <c r="P472" s="26"/>
      <c r="Q472" s="26"/>
      <c r="S472" s="26"/>
      <c r="T472" s="26"/>
      <c r="U472" s="26"/>
      <c r="V472" s="26"/>
      <c r="W472" s="26"/>
      <c r="X472" s="26"/>
      <c r="Z472" s="26"/>
      <c r="AA472" s="26"/>
      <c r="AB472" s="26"/>
      <c r="AC472" s="26"/>
      <c r="AD472" s="26"/>
      <c r="AE472" s="26"/>
      <c r="AG472" s="26"/>
      <c r="AH472" s="26"/>
      <c r="AI472" s="26"/>
      <c r="AJ472" s="26"/>
      <c r="AK472" s="26"/>
      <c r="AL472" s="26"/>
    </row>
    <row r="473" spans="1:38" s="29" customFormat="1">
      <c r="A473" s="25"/>
      <c r="B473" s="26"/>
      <c r="C473" s="27"/>
      <c r="D473" s="28"/>
      <c r="E473" s="26"/>
      <c r="F473" s="26"/>
      <c r="G473" s="26"/>
      <c r="H473" s="26"/>
      <c r="I473" s="26"/>
      <c r="J473" s="26"/>
      <c r="L473" s="26"/>
      <c r="M473" s="26"/>
      <c r="N473" s="26"/>
      <c r="O473" s="26"/>
      <c r="P473" s="26"/>
      <c r="Q473" s="26"/>
      <c r="S473" s="26"/>
      <c r="T473" s="26"/>
      <c r="U473" s="26"/>
      <c r="V473" s="26"/>
      <c r="W473" s="26"/>
      <c r="X473" s="26"/>
      <c r="Z473" s="26"/>
      <c r="AA473" s="26"/>
      <c r="AB473" s="26"/>
      <c r="AC473" s="26"/>
      <c r="AD473" s="26"/>
      <c r="AE473" s="26"/>
      <c r="AG473" s="26"/>
      <c r="AH473" s="26"/>
      <c r="AI473" s="26"/>
      <c r="AJ473" s="26"/>
      <c r="AK473" s="26"/>
      <c r="AL473" s="26"/>
    </row>
    <row r="474" spans="1:38" s="29" customFormat="1">
      <c r="A474" s="25"/>
      <c r="B474" s="26"/>
      <c r="C474" s="27"/>
      <c r="D474" s="28"/>
      <c r="E474" s="26"/>
      <c r="F474" s="26"/>
      <c r="G474" s="26"/>
      <c r="H474" s="26"/>
      <c r="I474" s="26"/>
      <c r="J474" s="26"/>
      <c r="L474" s="26"/>
      <c r="M474" s="26"/>
      <c r="N474" s="26"/>
      <c r="O474" s="26"/>
      <c r="P474" s="26"/>
      <c r="Q474" s="26"/>
      <c r="S474" s="26"/>
      <c r="T474" s="26"/>
      <c r="U474" s="26"/>
      <c r="V474" s="26"/>
      <c r="W474" s="26"/>
      <c r="X474" s="26"/>
      <c r="Z474" s="26"/>
      <c r="AA474" s="26"/>
      <c r="AB474" s="26"/>
      <c r="AC474" s="26"/>
      <c r="AD474" s="26"/>
      <c r="AE474" s="26"/>
      <c r="AG474" s="26"/>
      <c r="AH474" s="26"/>
      <c r="AI474" s="26"/>
      <c r="AJ474" s="26"/>
      <c r="AK474" s="26"/>
      <c r="AL474" s="26"/>
    </row>
    <row r="475" spans="1:38" s="29" customFormat="1">
      <c r="A475" s="25"/>
      <c r="B475" s="26"/>
      <c r="C475" s="27"/>
      <c r="D475" s="28"/>
      <c r="E475" s="26"/>
      <c r="F475" s="26"/>
      <c r="G475" s="26"/>
      <c r="H475" s="26"/>
      <c r="I475" s="26"/>
      <c r="J475" s="26"/>
      <c r="L475" s="26"/>
      <c r="M475" s="26"/>
      <c r="N475" s="26"/>
      <c r="O475" s="26"/>
      <c r="P475" s="26"/>
      <c r="Q475" s="26"/>
      <c r="S475" s="26"/>
      <c r="T475" s="26"/>
      <c r="U475" s="26"/>
      <c r="V475" s="26"/>
      <c r="W475" s="26"/>
      <c r="X475" s="26"/>
      <c r="Z475" s="26"/>
      <c r="AA475" s="26"/>
      <c r="AB475" s="26"/>
      <c r="AC475" s="26"/>
      <c r="AD475" s="26"/>
      <c r="AE475" s="26"/>
      <c r="AG475" s="26"/>
      <c r="AH475" s="26"/>
      <c r="AI475" s="26"/>
      <c r="AJ475" s="26"/>
      <c r="AK475" s="26"/>
      <c r="AL475" s="26"/>
    </row>
    <row r="476" spans="1:38" s="29" customFormat="1">
      <c r="A476" s="25"/>
      <c r="B476" s="26"/>
      <c r="C476" s="27"/>
      <c r="D476" s="28"/>
      <c r="E476" s="26"/>
      <c r="F476" s="26"/>
      <c r="G476" s="26"/>
      <c r="H476" s="26"/>
      <c r="I476" s="26"/>
      <c r="J476" s="26"/>
      <c r="L476" s="26"/>
      <c r="M476" s="26"/>
      <c r="N476" s="26"/>
      <c r="O476" s="26"/>
      <c r="P476" s="26"/>
      <c r="Q476" s="26"/>
      <c r="S476" s="26"/>
      <c r="T476" s="26"/>
      <c r="U476" s="26"/>
      <c r="V476" s="26"/>
      <c r="W476" s="26"/>
      <c r="X476" s="26"/>
      <c r="Z476" s="26"/>
      <c r="AA476" s="26"/>
      <c r="AB476" s="26"/>
      <c r="AC476" s="26"/>
      <c r="AD476" s="26"/>
      <c r="AE476" s="26"/>
      <c r="AG476" s="26"/>
      <c r="AH476" s="26"/>
      <c r="AI476" s="26"/>
      <c r="AJ476" s="26"/>
      <c r="AK476" s="26"/>
      <c r="AL476" s="26"/>
    </row>
    <row r="477" spans="1:38" s="29" customFormat="1">
      <c r="A477" s="25"/>
      <c r="B477" s="26"/>
      <c r="C477" s="27"/>
      <c r="D477" s="28"/>
      <c r="E477" s="26"/>
      <c r="F477" s="26"/>
      <c r="G477" s="26"/>
      <c r="H477" s="26"/>
      <c r="I477" s="26"/>
      <c r="J477" s="26"/>
      <c r="L477" s="26"/>
      <c r="M477" s="26"/>
      <c r="N477" s="26"/>
      <c r="O477" s="26"/>
      <c r="P477" s="26"/>
      <c r="Q477" s="26"/>
      <c r="S477" s="26"/>
      <c r="T477" s="26"/>
      <c r="U477" s="26"/>
      <c r="V477" s="26"/>
      <c r="W477" s="26"/>
      <c r="X477" s="26"/>
      <c r="Z477" s="26"/>
      <c r="AA477" s="26"/>
      <c r="AB477" s="26"/>
      <c r="AC477" s="26"/>
      <c r="AD477" s="26"/>
      <c r="AE477" s="26"/>
      <c r="AG477" s="26"/>
      <c r="AH477" s="26"/>
      <c r="AI477" s="26"/>
      <c r="AJ477" s="26"/>
      <c r="AK477" s="26"/>
      <c r="AL477" s="26"/>
    </row>
    <row r="478" spans="1:38" s="29" customFormat="1">
      <c r="A478" s="25"/>
      <c r="B478" s="26"/>
      <c r="C478" s="27"/>
      <c r="D478" s="28"/>
      <c r="E478" s="26"/>
      <c r="F478" s="26"/>
      <c r="G478" s="26"/>
      <c r="H478" s="26"/>
      <c r="I478" s="26"/>
      <c r="J478" s="26"/>
      <c r="L478" s="26"/>
      <c r="M478" s="26"/>
      <c r="N478" s="26"/>
      <c r="O478" s="26"/>
      <c r="P478" s="26"/>
      <c r="Q478" s="26"/>
      <c r="S478" s="26"/>
      <c r="T478" s="26"/>
      <c r="U478" s="26"/>
      <c r="V478" s="26"/>
      <c r="W478" s="26"/>
      <c r="X478" s="26"/>
      <c r="Z478" s="26"/>
      <c r="AA478" s="26"/>
      <c r="AB478" s="26"/>
      <c r="AC478" s="26"/>
      <c r="AD478" s="26"/>
      <c r="AE478" s="26"/>
      <c r="AG478" s="26"/>
      <c r="AH478" s="26"/>
      <c r="AI478" s="26"/>
      <c r="AJ478" s="26"/>
      <c r="AK478" s="26"/>
      <c r="AL478" s="26"/>
    </row>
    <row r="479" spans="1:38" s="29" customFormat="1">
      <c r="A479" s="25"/>
      <c r="B479" s="26"/>
      <c r="C479" s="27"/>
      <c r="D479" s="28"/>
      <c r="E479" s="26"/>
      <c r="F479" s="26"/>
      <c r="G479" s="26"/>
      <c r="H479" s="26"/>
      <c r="I479" s="26"/>
      <c r="J479" s="26"/>
      <c r="L479" s="26"/>
      <c r="M479" s="26"/>
      <c r="N479" s="26"/>
      <c r="O479" s="26"/>
      <c r="P479" s="26"/>
      <c r="Q479" s="26"/>
      <c r="S479" s="26"/>
      <c r="T479" s="26"/>
      <c r="U479" s="26"/>
      <c r="V479" s="26"/>
      <c r="W479" s="26"/>
      <c r="X479" s="26"/>
      <c r="Z479" s="26"/>
      <c r="AA479" s="26"/>
      <c r="AB479" s="26"/>
      <c r="AC479" s="26"/>
      <c r="AD479" s="26"/>
      <c r="AE479" s="26"/>
      <c r="AG479" s="26"/>
      <c r="AH479" s="26"/>
      <c r="AI479" s="26"/>
      <c r="AJ479" s="26"/>
      <c r="AK479" s="26"/>
      <c r="AL479" s="26"/>
    </row>
    <row r="480" spans="1:38" s="29" customFormat="1">
      <c r="A480" s="25"/>
      <c r="B480" s="26"/>
      <c r="C480" s="27"/>
      <c r="D480" s="28"/>
      <c r="E480" s="26"/>
      <c r="F480" s="26"/>
      <c r="G480" s="26"/>
      <c r="H480" s="26"/>
      <c r="I480" s="26"/>
      <c r="J480" s="26"/>
      <c r="L480" s="26"/>
      <c r="M480" s="26"/>
      <c r="N480" s="26"/>
      <c r="O480" s="26"/>
      <c r="P480" s="26"/>
      <c r="Q480" s="26"/>
      <c r="S480" s="26"/>
      <c r="T480" s="26"/>
      <c r="U480" s="26"/>
      <c r="V480" s="26"/>
      <c r="W480" s="26"/>
      <c r="X480" s="26"/>
      <c r="Z480" s="26"/>
      <c r="AA480" s="26"/>
      <c r="AB480" s="26"/>
      <c r="AC480" s="26"/>
      <c r="AD480" s="26"/>
      <c r="AE480" s="26"/>
      <c r="AG480" s="26"/>
      <c r="AH480" s="26"/>
      <c r="AI480" s="26"/>
      <c r="AJ480" s="26"/>
      <c r="AK480" s="26"/>
      <c r="AL480" s="26"/>
    </row>
    <row r="481" spans="1:38" s="29" customFormat="1">
      <c r="A481" s="25"/>
      <c r="B481" s="26"/>
      <c r="C481" s="27"/>
      <c r="D481" s="28"/>
      <c r="E481" s="26"/>
      <c r="F481" s="26"/>
      <c r="G481" s="26"/>
      <c r="H481" s="26"/>
      <c r="I481" s="26"/>
      <c r="J481" s="26"/>
      <c r="L481" s="26"/>
      <c r="M481" s="26"/>
      <c r="N481" s="26"/>
      <c r="O481" s="26"/>
      <c r="P481" s="26"/>
      <c r="Q481" s="26"/>
      <c r="S481" s="26"/>
      <c r="T481" s="26"/>
      <c r="U481" s="26"/>
      <c r="V481" s="26"/>
      <c r="W481" s="26"/>
      <c r="X481" s="26"/>
      <c r="Z481" s="26"/>
      <c r="AA481" s="26"/>
      <c r="AB481" s="26"/>
      <c r="AC481" s="26"/>
      <c r="AD481" s="26"/>
      <c r="AE481" s="26"/>
      <c r="AG481" s="26"/>
      <c r="AH481" s="26"/>
      <c r="AI481" s="26"/>
      <c r="AJ481" s="26"/>
      <c r="AK481" s="26"/>
      <c r="AL481" s="26"/>
    </row>
    <row r="482" spans="1:38" s="29" customFormat="1">
      <c r="A482" s="25"/>
      <c r="B482" s="26"/>
      <c r="C482" s="27"/>
      <c r="D482" s="28"/>
      <c r="E482" s="26"/>
      <c r="F482" s="26"/>
      <c r="G482" s="26"/>
      <c r="H482" s="26"/>
      <c r="I482" s="26"/>
      <c r="J482" s="26"/>
      <c r="L482" s="26"/>
      <c r="M482" s="26"/>
      <c r="N482" s="26"/>
      <c r="O482" s="26"/>
      <c r="P482" s="26"/>
      <c r="Q482" s="26"/>
      <c r="S482" s="26"/>
      <c r="T482" s="26"/>
      <c r="U482" s="26"/>
      <c r="V482" s="26"/>
      <c r="W482" s="26"/>
      <c r="X482" s="26"/>
      <c r="Z482" s="26"/>
      <c r="AA482" s="26"/>
      <c r="AB482" s="26"/>
      <c r="AC482" s="26"/>
      <c r="AD482" s="26"/>
      <c r="AE482" s="26"/>
      <c r="AG482" s="26"/>
      <c r="AH482" s="26"/>
      <c r="AI482" s="26"/>
      <c r="AJ482" s="26"/>
      <c r="AK482" s="26"/>
      <c r="AL482" s="26"/>
    </row>
    <row r="483" spans="1:38" s="29" customFormat="1">
      <c r="A483" s="25"/>
      <c r="B483" s="26"/>
      <c r="C483" s="27"/>
      <c r="D483" s="28"/>
      <c r="E483" s="26"/>
      <c r="F483" s="26"/>
      <c r="G483" s="26"/>
      <c r="H483" s="26"/>
      <c r="I483" s="26"/>
      <c r="J483" s="26"/>
      <c r="L483" s="26"/>
      <c r="M483" s="26"/>
      <c r="N483" s="26"/>
      <c r="O483" s="26"/>
      <c r="P483" s="26"/>
      <c r="Q483" s="26"/>
      <c r="S483" s="26"/>
      <c r="T483" s="26"/>
      <c r="U483" s="26"/>
      <c r="V483" s="26"/>
      <c r="W483" s="26"/>
      <c r="X483" s="26"/>
      <c r="Z483" s="26"/>
      <c r="AA483" s="26"/>
      <c r="AB483" s="26"/>
      <c r="AC483" s="26"/>
      <c r="AD483" s="26"/>
      <c r="AE483" s="26"/>
      <c r="AG483" s="26"/>
      <c r="AH483" s="26"/>
      <c r="AI483" s="26"/>
      <c r="AJ483" s="26"/>
      <c r="AK483" s="26"/>
      <c r="AL483" s="26"/>
    </row>
    <row r="484" spans="1:38" s="29" customFormat="1">
      <c r="A484" s="25"/>
      <c r="B484" s="26"/>
      <c r="C484" s="27"/>
      <c r="D484" s="28"/>
      <c r="E484" s="26"/>
      <c r="F484" s="26"/>
      <c r="G484" s="26"/>
      <c r="H484" s="26"/>
      <c r="I484" s="26"/>
      <c r="J484" s="26"/>
      <c r="L484" s="26"/>
      <c r="M484" s="26"/>
      <c r="N484" s="26"/>
      <c r="O484" s="26"/>
      <c r="P484" s="26"/>
      <c r="Q484" s="26"/>
      <c r="S484" s="26"/>
      <c r="T484" s="26"/>
      <c r="U484" s="26"/>
      <c r="V484" s="26"/>
      <c r="W484" s="26"/>
      <c r="X484" s="26"/>
      <c r="Z484" s="26"/>
      <c r="AA484" s="26"/>
      <c r="AB484" s="26"/>
      <c r="AC484" s="26"/>
      <c r="AD484" s="26"/>
      <c r="AE484" s="26"/>
      <c r="AG484" s="26"/>
      <c r="AH484" s="26"/>
      <c r="AI484" s="26"/>
      <c r="AJ484" s="26"/>
      <c r="AK484" s="26"/>
      <c r="AL484" s="26"/>
    </row>
    <row r="485" spans="1:38" s="29" customFormat="1">
      <c r="A485" s="25"/>
      <c r="B485" s="26"/>
      <c r="C485" s="27"/>
      <c r="D485" s="28"/>
      <c r="E485" s="26"/>
      <c r="F485" s="26"/>
      <c r="G485" s="26"/>
      <c r="H485" s="26"/>
      <c r="I485" s="26"/>
      <c r="J485" s="26"/>
      <c r="L485" s="26"/>
      <c r="M485" s="26"/>
      <c r="N485" s="26"/>
      <c r="O485" s="26"/>
      <c r="P485" s="26"/>
      <c r="Q485" s="26"/>
      <c r="S485" s="26"/>
      <c r="T485" s="26"/>
      <c r="U485" s="26"/>
      <c r="V485" s="26"/>
      <c r="W485" s="26"/>
      <c r="X485" s="26"/>
      <c r="Z485" s="26"/>
      <c r="AA485" s="26"/>
      <c r="AB485" s="26"/>
      <c r="AC485" s="26"/>
      <c r="AD485" s="26"/>
      <c r="AE485" s="26"/>
      <c r="AG485" s="26"/>
      <c r="AH485" s="26"/>
      <c r="AI485" s="26"/>
      <c r="AJ485" s="26"/>
      <c r="AK485" s="26"/>
      <c r="AL485" s="26"/>
    </row>
    <row r="486" spans="1:38" s="29" customFormat="1">
      <c r="A486" s="25"/>
      <c r="B486" s="26"/>
      <c r="C486" s="27"/>
      <c r="D486" s="28"/>
      <c r="E486" s="26"/>
      <c r="F486" s="26"/>
      <c r="G486" s="26"/>
      <c r="H486" s="26"/>
      <c r="I486" s="26"/>
      <c r="J486" s="26"/>
      <c r="L486" s="26"/>
      <c r="M486" s="26"/>
      <c r="N486" s="26"/>
      <c r="O486" s="26"/>
      <c r="P486" s="26"/>
      <c r="Q486" s="26"/>
      <c r="S486" s="26"/>
      <c r="T486" s="26"/>
      <c r="U486" s="26"/>
      <c r="V486" s="26"/>
      <c r="W486" s="26"/>
      <c r="X486" s="26"/>
      <c r="Z486" s="26"/>
      <c r="AA486" s="26"/>
      <c r="AB486" s="26"/>
      <c r="AC486" s="26"/>
      <c r="AD486" s="26"/>
      <c r="AE486" s="26"/>
      <c r="AG486" s="26"/>
      <c r="AH486" s="26"/>
      <c r="AI486" s="26"/>
      <c r="AJ486" s="26"/>
      <c r="AK486" s="26"/>
      <c r="AL486" s="26"/>
    </row>
    <row r="487" spans="1:38" s="29" customFormat="1">
      <c r="A487" s="25"/>
      <c r="B487" s="26"/>
      <c r="C487" s="27"/>
      <c r="D487" s="28"/>
      <c r="E487" s="26"/>
      <c r="F487" s="26"/>
      <c r="G487" s="26"/>
      <c r="H487" s="26"/>
      <c r="I487" s="26"/>
      <c r="J487" s="26"/>
      <c r="L487" s="26"/>
      <c r="M487" s="26"/>
      <c r="N487" s="26"/>
      <c r="O487" s="26"/>
      <c r="P487" s="26"/>
      <c r="Q487" s="26"/>
      <c r="S487" s="26"/>
      <c r="T487" s="26"/>
      <c r="U487" s="26"/>
      <c r="V487" s="26"/>
      <c r="W487" s="26"/>
      <c r="X487" s="26"/>
      <c r="Z487" s="26"/>
      <c r="AA487" s="26"/>
      <c r="AB487" s="26"/>
      <c r="AC487" s="26"/>
      <c r="AD487" s="26"/>
      <c r="AE487" s="26"/>
      <c r="AG487" s="26"/>
      <c r="AH487" s="26"/>
      <c r="AI487" s="26"/>
      <c r="AJ487" s="26"/>
      <c r="AK487" s="26"/>
      <c r="AL487" s="26"/>
    </row>
    <row r="488" spans="1:38" s="29" customFormat="1">
      <c r="A488" s="25"/>
      <c r="B488" s="26"/>
      <c r="C488" s="27"/>
      <c r="D488" s="28"/>
      <c r="E488" s="26"/>
      <c r="F488" s="26"/>
      <c r="G488" s="26"/>
      <c r="H488" s="26"/>
      <c r="I488" s="26"/>
      <c r="J488" s="26"/>
      <c r="L488" s="26"/>
      <c r="M488" s="26"/>
      <c r="N488" s="26"/>
      <c r="O488" s="26"/>
      <c r="P488" s="26"/>
      <c r="Q488" s="26"/>
      <c r="S488" s="26"/>
      <c r="T488" s="26"/>
      <c r="U488" s="26"/>
      <c r="V488" s="26"/>
      <c r="W488" s="26"/>
      <c r="X488" s="26"/>
      <c r="Z488" s="26"/>
      <c r="AA488" s="26"/>
      <c r="AB488" s="26"/>
      <c r="AC488" s="26"/>
      <c r="AD488" s="26"/>
      <c r="AE488" s="26"/>
      <c r="AG488" s="26"/>
      <c r="AH488" s="26"/>
      <c r="AI488" s="26"/>
      <c r="AJ488" s="26"/>
      <c r="AK488" s="26"/>
      <c r="AL488" s="26"/>
    </row>
    <row r="489" spans="1:38" s="29" customFormat="1">
      <c r="A489" s="25"/>
      <c r="B489" s="26"/>
      <c r="C489" s="27"/>
      <c r="D489" s="28"/>
      <c r="E489" s="26"/>
      <c r="F489" s="26"/>
      <c r="G489" s="26"/>
      <c r="H489" s="26"/>
      <c r="I489" s="26"/>
      <c r="J489" s="26"/>
      <c r="L489" s="26"/>
      <c r="M489" s="26"/>
      <c r="N489" s="26"/>
      <c r="O489" s="26"/>
      <c r="P489" s="26"/>
      <c r="Q489" s="26"/>
      <c r="S489" s="26"/>
      <c r="T489" s="26"/>
      <c r="U489" s="26"/>
      <c r="V489" s="26"/>
      <c r="W489" s="26"/>
      <c r="X489" s="26"/>
      <c r="Z489" s="26"/>
      <c r="AA489" s="26"/>
      <c r="AB489" s="26"/>
      <c r="AC489" s="26"/>
      <c r="AD489" s="26"/>
      <c r="AE489" s="26"/>
      <c r="AG489" s="26"/>
      <c r="AH489" s="26"/>
      <c r="AI489" s="26"/>
      <c r="AJ489" s="26"/>
      <c r="AK489" s="26"/>
      <c r="AL489" s="26"/>
    </row>
    <row r="490" spans="1:38" s="29" customFormat="1">
      <c r="A490" s="25"/>
      <c r="B490" s="26"/>
      <c r="C490" s="27"/>
      <c r="D490" s="28"/>
      <c r="E490" s="26"/>
      <c r="F490" s="26"/>
      <c r="G490" s="26"/>
      <c r="H490" s="26"/>
      <c r="I490" s="26"/>
      <c r="J490" s="26"/>
      <c r="L490" s="26"/>
      <c r="M490" s="26"/>
      <c r="N490" s="26"/>
      <c r="O490" s="26"/>
      <c r="P490" s="26"/>
      <c r="Q490" s="26"/>
      <c r="S490" s="26"/>
      <c r="T490" s="26"/>
      <c r="U490" s="26"/>
      <c r="V490" s="26"/>
      <c r="W490" s="26"/>
      <c r="X490" s="26"/>
      <c r="Z490" s="26"/>
      <c r="AA490" s="26"/>
      <c r="AB490" s="26"/>
      <c r="AC490" s="26"/>
      <c r="AD490" s="26"/>
      <c r="AE490" s="26"/>
      <c r="AG490" s="26"/>
      <c r="AH490" s="26"/>
      <c r="AI490" s="26"/>
      <c r="AJ490" s="26"/>
      <c r="AK490" s="26"/>
      <c r="AL490" s="26"/>
    </row>
    <row r="491" spans="1:38" s="29" customFormat="1">
      <c r="A491" s="25"/>
      <c r="B491" s="26"/>
      <c r="C491" s="27"/>
      <c r="D491" s="28"/>
      <c r="E491" s="26"/>
      <c r="F491" s="26"/>
      <c r="G491" s="26"/>
      <c r="H491" s="26"/>
      <c r="I491" s="26"/>
      <c r="J491" s="26"/>
      <c r="L491" s="26"/>
      <c r="M491" s="26"/>
      <c r="N491" s="26"/>
      <c r="O491" s="26"/>
      <c r="P491" s="26"/>
      <c r="Q491" s="26"/>
      <c r="S491" s="26"/>
      <c r="T491" s="26"/>
      <c r="U491" s="26"/>
      <c r="V491" s="26"/>
      <c r="W491" s="26"/>
      <c r="X491" s="26"/>
      <c r="Z491" s="26"/>
      <c r="AA491" s="26"/>
      <c r="AB491" s="26"/>
      <c r="AC491" s="26"/>
      <c r="AD491" s="26"/>
      <c r="AE491" s="26"/>
      <c r="AG491" s="26"/>
      <c r="AH491" s="26"/>
      <c r="AI491" s="26"/>
      <c r="AJ491" s="26"/>
      <c r="AK491" s="26"/>
      <c r="AL491" s="26"/>
    </row>
    <row r="492" spans="1:38" s="29" customFormat="1">
      <c r="A492" s="25"/>
      <c r="B492" s="26"/>
      <c r="C492" s="27"/>
      <c r="D492" s="28"/>
      <c r="E492" s="26"/>
      <c r="F492" s="26"/>
      <c r="G492" s="26"/>
      <c r="H492" s="26"/>
      <c r="I492" s="26"/>
      <c r="J492" s="26"/>
      <c r="L492" s="26"/>
      <c r="M492" s="26"/>
      <c r="N492" s="26"/>
      <c r="O492" s="26"/>
      <c r="P492" s="26"/>
      <c r="Q492" s="26"/>
      <c r="S492" s="26"/>
      <c r="T492" s="26"/>
      <c r="U492" s="26"/>
      <c r="V492" s="26"/>
      <c r="W492" s="26"/>
      <c r="X492" s="26"/>
      <c r="Z492" s="26"/>
      <c r="AA492" s="26"/>
      <c r="AB492" s="26"/>
      <c r="AC492" s="26"/>
      <c r="AD492" s="26"/>
      <c r="AE492" s="26"/>
      <c r="AG492" s="26"/>
      <c r="AH492" s="26"/>
      <c r="AI492" s="26"/>
      <c r="AJ492" s="26"/>
      <c r="AK492" s="26"/>
      <c r="AL492" s="26"/>
    </row>
    <row r="493" spans="1:38" s="29" customFormat="1">
      <c r="A493" s="25"/>
      <c r="B493" s="26"/>
      <c r="C493" s="27"/>
      <c r="D493" s="28"/>
      <c r="E493" s="26"/>
      <c r="F493" s="26"/>
      <c r="G493" s="26"/>
      <c r="H493" s="26"/>
      <c r="I493" s="26"/>
      <c r="J493" s="26"/>
      <c r="L493" s="26"/>
      <c r="M493" s="26"/>
      <c r="N493" s="26"/>
      <c r="O493" s="26"/>
      <c r="P493" s="26"/>
      <c r="Q493" s="26"/>
      <c r="S493" s="26"/>
      <c r="T493" s="26"/>
      <c r="U493" s="26"/>
      <c r="V493" s="26"/>
      <c r="W493" s="26"/>
      <c r="X493" s="26"/>
      <c r="Z493" s="26"/>
      <c r="AA493" s="26"/>
      <c r="AB493" s="26"/>
      <c r="AC493" s="26"/>
      <c r="AD493" s="26"/>
      <c r="AE493" s="26"/>
      <c r="AG493" s="26"/>
      <c r="AH493" s="26"/>
      <c r="AI493" s="26"/>
      <c r="AJ493" s="26"/>
      <c r="AK493" s="26"/>
      <c r="AL493" s="26"/>
    </row>
    <row r="494" spans="1:38" s="29" customFormat="1">
      <c r="A494" s="25"/>
      <c r="B494" s="26"/>
      <c r="C494" s="27"/>
      <c r="D494" s="28"/>
      <c r="E494" s="26"/>
      <c r="F494" s="26"/>
      <c r="G494" s="26"/>
      <c r="H494" s="26"/>
      <c r="I494" s="26"/>
      <c r="J494" s="26"/>
      <c r="L494" s="26"/>
      <c r="M494" s="26"/>
      <c r="N494" s="26"/>
      <c r="O494" s="26"/>
      <c r="P494" s="26"/>
      <c r="Q494" s="26"/>
      <c r="S494" s="26"/>
      <c r="T494" s="26"/>
      <c r="U494" s="26"/>
      <c r="V494" s="26"/>
      <c r="W494" s="26"/>
      <c r="X494" s="26"/>
      <c r="Z494" s="26"/>
      <c r="AA494" s="26"/>
      <c r="AB494" s="26"/>
      <c r="AC494" s="26"/>
      <c r="AD494" s="26"/>
      <c r="AE494" s="26"/>
      <c r="AG494" s="26"/>
      <c r="AH494" s="26"/>
      <c r="AI494" s="26"/>
      <c r="AJ494" s="26"/>
      <c r="AK494" s="26"/>
      <c r="AL494" s="26"/>
    </row>
    <row r="495" spans="1:38" s="29" customFormat="1">
      <c r="A495" s="25"/>
      <c r="B495" s="26"/>
      <c r="C495" s="27"/>
      <c r="D495" s="28"/>
      <c r="E495" s="26"/>
      <c r="F495" s="26"/>
      <c r="G495" s="26"/>
      <c r="H495" s="26"/>
      <c r="I495" s="26"/>
      <c r="J495" s="26"/>
      <c r="L495" s="26"/>
      <c r="M495" s="26"/>
      <c r="N495" s="26"/>
      <c r="O495" s="26"/>
      <c r="P495" s="26"/>
      <c r="Q495" s="26"/>
      <c r="S495" s="26"/>
      <c r="T495" s="26"/>
      <c r="U495" s="26"/>
      <c r="V495" s="26"/>
      <c r="W495" s="26"/>
      <c r="X495" s="26"/>
      <c r="Z495" s="26"/>
      <c r="AA495" s="26"/>
      <c r="AB495" s="26"/>
      <c r="AC495" s="26"/>
      <c r="AD495" s="26"/>
      <c r="AE495" s="26"/>
      <c r="AG495" s="26"/>
      <c r="AH495" s="26"/>
      <c r="AI495" s="26"/>
      <c r="AJ495" s="26"/>
      <c r="AK495" s="26"/>
      <c r="AL495" s="26"/>
    </row>
    <row r="496" spans="1:38" s="29" customFormat="1">
      <c r="A496" s="25"/>
      <c r="B496" s="26"/>
      <c r="C496" s="27"/>
      <c r="D496" s="28"/>
      <c r="E496" s="26"/>
      <c r="F496" s="26"/>
      <c r="G496" s="26"/>
      <c r="H496" s="26"/>
      <c r="I496" s="26"/>
      <c r="J496" s="26"/>
      <c r="L496" s="26"/>
      <c r="M496" s="26"/>
      <c r="N496" s="26"/>
      <c r="O496" s="26"/>
      <c r="P496" s="26"/>
      <c r="Q496" s="26"/>
      <c r="S496" s="26"/>
      <c r="T496" s="26"/>
      <c r="U496" s="26"/>
      <c r="V496" s="26"/>
      <c r="W496" s="26"/>
      <c r="X496" s="26"/>
      <c r="Z496" s="26"/>
      <c r="AA496" s="26"/>
      <c r="AB496" s="26"/>
      <c r="AC496" s="26"/>
      <c r="AD496" s="26"/>
      <c r="AE496" s="26"/>
      <c r="AG496" s="26"/>
      <c r="AH496" s="26"/>
      <c r="AI496" s="26"/>
      <c r="AJ496" s="26"/>
      <c r="AK496" s="26"/>
      <c r="AL496" s="26"/>
    </row>
    <row r="497" spans="1:38" s="29" customFormat="1">
      <c r="A497" s="25"/>
      <c r="B497" s="26"/>
      <c r="C497" s="27"/>
      <c r="D497" s="28"/>
      <c r="E497" s="26"/>
      <c r="F497" s="26"/>
      <c r="G497" s="26"/>
      <c r="H497" s="26"/>
      <c r="I497" s="26"/>
      <c r="J497" s="26"/>
      <c r="L497" s="26"/>
      <c r="M497" s="26"/>
      <c r="N497" s="26"/>
      <c r="O497" s="26"/>
      <c r="P497" s="26"/>
      <c r="Q497" s="26"/>
      <c r="S497" s="26"/>
      <c r="T497" s="26"/>
      <c r="U497" s="26"/>
      <c r="V497" s="26"/>
      <c r="W497" s="26"/>
      <c r="X497" s="26"/>
      <c r="Z497" s="26"/>
      <c r="AA497" s="26"/>
      <c r="AB497" s="26"/>
      <c r="AC497" s="26"/>
      <c r="AD497" s="26"/>
      <c r="AE497" s="26"/>
      <c r="AG497" s="26"/>
      <c r="AH497" s="26"/>
      <c r="AI497" s="26"/>
      <c r="AJ497" s="26"/>
      <c r="AK497" s="26"/>
      <c r="AL497" s="26"/>
    </row>
    <row r="498" spans="1:38" s="29" customFormat="1">
      <c r="A498" s="25"/>
      <c r="B498" s="26"/>
      <c r="C498" s="27"/>
      <c r="D498" s="28"/>
      <c r="E498" s="26"/>
      <c r="F498" s="26"/>
      <c r="G498" s="26"/>
      <c r="H498" s="26"/>
      <c r="I498" s="26"/>
      <c r="J498" s="26"/>
      <c r="L498" s="26"/>
      <c r="M498" s="26"/>
      <c r="N498" s="26"/>
      <c r="O498" s="26"/>
      <c r="P498" s="26"/>
      <c r="Q498" s="26"/>
      <c r="S498" s="26"/>
      <c r="T498" s="26"/>
      <c r="U498" s="26"/>
      <c r="V498" s="26"/>
      <c r="W498" s="26"/>
      <c r="X498" s="26"/>
      <c r="Z498" s="26"/>
      <c r="AA498" s="26"/>
      <c r="AB498" s="26"/>
      <c r="AC498" s="26"/>
      <c r="AD498" s="26"/>
      <c r="AE498" s="26"/>
      <c r="AG498" s="26"/>
      <c r="AH498" s="26"/>
      <c r="AI498" s="26"/>
      <c r="AJ498" s="26"/>
      <c r="AK498" s="26"/>
      <c r="AL498" s="26"/>
    </row>
    <row r="499" spans="1:38" s="29" customFormat="1">
      <c r="A499" s="25"/>
      <c r="B499" s="26"/>
      <c r="C499" s="27"/>
      <c r="D499" s="28"/>
      <c r="E499" s="26"/>
      <c r="F499" s="26"/>
      <c r="G499" s="26"/>
      <c r="H499" s="26"/>
      <c r="I499" s="26"/>
      <c r="J499" s="26"/>
      <c r="L499" s="26"/>
      <c r="M499" s="26"/>
      <c r="N499" s="26"/>
      <c r="O499" s="26"/>
      <c r="P499" s="26"/>
      <c r="Q499" s="26"/>
      <c r="S499" s="26"/>
      <c r="T499" s="26"/>
      <c r="U499" s="26"/>
      <c r="V499" s="26"/>
      <c r="W499" s="26"/>
      <c r="X499" s="26"/>
      <c r="Z499" s="26"/>
      <c r="AA499" s="26"/>
      <c r="AB499" s="26"/>
      <c r="AC499" s="26"/>
      <c r="AD499" s="26"/>
      <c r="AE499" s="26"/>
      <c r="AG499" s="26"/>
      <c r="AH499" s="26"/>
      <c r="AI499" s="26"/>
      <c r="AJ499" s="26"/>
      <c r="AK499" s="26"/>
      <c r="AL499" s="26"/>
    </row>
    <row r="500" spans="1:38" s="29" customForma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L500" s="25"/>
      <c r="M500" s="25"/>
      <c r="S500" s="25"/>
      <c r="T500" s="25"/>
      <c r="U500" s="25"/>
      <c r="V500" s="25"/>
      <c r="W500" s="25"/>
      <c r="X500" s="25"/>
    </row>
    <row r="501" spans="1:38">
      <c r="A501" s="2"/>
      <c r="B501" s="2"/>
      <c r="C501" s="2"/>
      <c r="D501" s="2"/>
      <c r="E501" s="2"/>
      <c r="F501" s="2"/>
      <c r="G501" s="2"/>
      <c r="H501" s="2"/>
    </row>
    <row r="502" spans="1:38">
      <c r="A502" s="2"/>
      <c r="B502" s="2"/>
      <c r="C502" s="2"/>
      <c r="D502" s="2"/>
      <c r="E502" s="2"/>
      <c r="F502" s="2"/>
      <c r="G502" s="2"/>
      <c r="H502" s="2"/>
    </row>
    <row r="503" spans="1:38">
      <c r="A503" s="2"/>
      <c r="B503" s="2"/>
      <c r="C503" s="2"/>
      <c r="D503" s="2"/>
      <c r="E503" s="2"/>
      <c r="F503" s="2"/>
      <c r="G503" s="2"/>
      <c r="H503" s="2"/>
    </row>
    <row r="504" spans="1:38">
      <c r="A504" s="2"/>
      <c r="B504" s="2"/>
      <c r="C504" s="2"/>
      <c r="D504" s="2"/>
      <c r="E504" s="2"/>
      <c r="F504" s="2"/>
      <c r="G504" s="2"/>
      <c r="H504" s="2"/>
    </row>
    <row r="505" spans="1:38">
      <c r="A505" s="2"/>
      <c r="B505" s="2"/>
      <c r="C505" s="2"/>
      <c r="D505" s="2"/>
      <c r="E505" s="2"/>
      <c r="F505" s="2"/>
      <c r="G505" s="2"/>
      <c r="H505" s="2"/>
    </row>
    <row r="506" spans="1:38">
      <c r="A506" s="2"/>
      <c r="B506" s="2"/>
      <c r="C506" s="2"/>
      <c r="D506" s="2"/>
      <c r="E506" s="2"/>
      <c r="F506" s="2"/>
      <c r="G506" s="2"/>
      <c r="H506" s="2"/>
    </row>
    <row r="507" spans="1:38">
      <c r="A507" s="2"/>
      <c r="B507" s="2"/>
      <c r="C507" s="2"/>
      <c r="D507" s="2"/>
      <c r="E507" s="2"/>
      <c r="F507" s="2"/>
      <c r="G507" s="2"/>
      <c r="H507" s="2"/>
    </row>
    <row r="508" spans="1:38">
      <c r="A508" s="2"/>
      <c r="B508" s="2"/>
      <c r="C508" s="2"/>
      <c r="D508" s="2"/>
      <c r="E508" s="2"/>
      <c r="F508" s="2"/>
      <c r="G508" s="2"/>
      <c r="H508" s="2"/>
    </row>
    <row r="509" spans="1:38">
      <c r="A509" s="2"/>
      <c r="B509" s="2"/>
      <c r="C509" s="2"/>
      <c r="D509" s="2"/>
      <c r="E509" s="2"/>
      <c r="F509" s="2"/>
      <c r="G509" s="2"/>
      <c r="H509" s="2"/>
    </row>
    <row r="510" spans="1:38">
      <c r="A510" s="2"/>
      <c r="B510" s="2"/>
      <c r="C510" s="2"/>
      <c r="D510" s="2"/>
      <c r="E510" s="2"/>
      <c r="F510" s="2"/>
      <c r="G510" s="2"/>
      <c r="H510" s="2"/>
    </row>
    <row r="511" spans="1:38">
      <c r="A511" s="2"/>
      <c r="B511" s="2"/>
      <c r="C511" s="2"/>
      <c r="D511" s="2"/>
      <c r="E511" s="2"/>
      <c r="F511" s="2"/>
      <c r="G511" s="2"/>
      <c r="H511" s="2"/>
    </row>
    <row r="512" spans="1:38">
      <c r="A512" s="2"/>
      <c r="B512" s="2"/>
      <c r="C512" s="2"/>
      <c r="D512" s="2"/>
      <c r="E512" s="2"/>
      <c r="F512" s="2"/>
      <c r="G512" s="2"/>
      <c r="H512" s="2"/>
    </row>
    <row r="513" spans="1:8">
      <c r="A513" s="2"/>
      <c r="B513" s="2"/>
      <c r="C513" s="2"/>
      <c r="D513" s="2"/>
      <c r="E513" s="2"/>
      <c r="F513" s="2"/>
      <c r="G513" s="2"/>
      <c r="H513" s="2"/>
    </row>
    <row r="514" spans="1:8">
      <c r="A514" s="2"/>
      <c r="B514" s="2"/>
      <c r="C514" s="2"/>
      <c r="D514" s="2"/>
      <c r="E514" s="2"/>
      <c r="F514" s="2"/>
      <c r="G514" s="2"/>
      <c r="H514" s="2"/>
    </row>
    <row r="515" spans="1:8">
      <c r="A515" s="2"/>
      <c r="B515" s="2"/>
      <c r="C515" s="2"/>
      <c r="D515" s="2"/>
      <c r="E515" s="2"/>
      <c r="F515" s="2"/>
      <c r="G515" s="2"/>
      <c r="H515" s="2"/>
    </row>
    <row r="516" spans="1:8">
      <c r="A516" s="2"/>
      <c r="B516" s="2"/>
      <c r="C516" s="2"/>
      <c r="D516" s="2"/>
      <c r="E516" s="2"/>
      <c r="F516" s="2"/>
      <c r="G516" s="2"/>
      <c r="H516" s="2"/>
    </row>
    <row r="517" spans="1:8">
      <c r="A517" s="2"/>
      <c r="B517" s="2"/>
      <c r="C517" s="2"/>
      <c r="D517" s="2"/>
      <c r="E517" s="2"/>
      <c r="F517" s="2"/>
      <c r="G517" s="2"/>
      <c r="H517" s="2"/>
    </row>
    <row r="518" spans="1:8">
      <c r="A518" s="2"/>
      <c r="B518" s="2"/>
      <c r="C518" s="2"/>
      <c r="D518" s="2"/>
      <c r="E518" s="2"/>
      <c r="F518" s="2"/>
      <c r="G518" s="2"/>
      <c r="H518" s="2"/>
    </row>
    <row r="519" spans="1:8">
      <c r="A519" s="2"/>
      <c r="B519" s="2"/>
      <c r="C519" s="2"/>
      <c r="D519" s="2"/>
      <c r="E519" s="2"/>
      <c r="F519" s="2"/>
      <c r="G519" s="2"/>
      <c r="H519" s="2"/>
    </row>
    <row r="520" spans="1:8">
      <c r="A520" s="2"/>
      <c r="B520" s="2"/>
      <c r="C520" s="2"/>
      <c r="D520" s="2"/>
      <c r="E520" s="2"/>
      <c r="F520" s="2"/>
      <c r="G520" s="2"/>
      <c r="H520" s="2"/>
    </row>
    <row r="521" spans="1:8">
      <c r="A521" s="2"/>
      <c r="B521" s="2"/>
      <c r="C521" s="2"/>
      <c r="D521" s="2"/>
      <c r="E521" s="2"/>
      <c r="F521" s="2"/>
      <c r="G521" s="2"/>
      <c r="H521" s="2"/>
    </row>
    <row r="522" spans="1:8">
      <c r="A522" s="2"/>
      <c r="B522" s="2"/>
      <c r="C522" s="2"/>
      <c r="D522" s="2"/>
      <c r="E522" s="2"/>
      <c r="F522" s="2"/>
      <c r="G522" s="2"/>
      <c r="H522" s="2"/>
    </row>
    <row r="523" spans="1:8">
      <c r="A523" s="2"/>
      <c r="B523" s="2"/>
      <c r="C523" s="2"/>
      <c r="D523" s="2"/>
      <c r="E523" s="2"/>
      <c r="F523" s="2"/>
      <c r="G523" s="2"/>
      <c r="H523" s="2"/>
    </row>
    <row r="524" spans="1:8">
      <c r="A524" s="2"/>
      <c r="B524" s="2"/>
      <c r="C524" s="2"/>
      <c r="D524" s="2"/>
      <c r="E524" s="2"/>
      <c r="F524" s="2"/>
      <c r="G524" s="2"/>
      <c r="H524" s="2"/>
    </row>
    <row r="525" spans="1:8">
      <c r="A525" s="2"/>
      <c r="B525" s="2"/>
      <c r="C525" s="2"/>
      <c r="D525" s="2"/>
      <c r="E525" s="2"/>
      <c r="F525" s="2"/>
      <c r="G525" s="2"/>
      <c r="H525" s="2"/>
    </row>
    <row r="526" spans="1:8">
      <c r="A526" s="2"/>
      <c r="B526" s="2"/>
      <c r="C526" s="2"/>
      <c r="D526" s="2"/>
      <c r="E526" s="2"/>
      <c r="F526" s="2"/>
      <c r="G526" s="2"/>
      <c r="H526" s="2"/>
    </row>
    <row r="527" spans="1:8">
      <c r="A527" s="2"/>
      <c r="B527" s="2"/>
      <c r="C527" s="2"/>
      <c r="D527" s="2"/>
      <c r="E527" s="2"/>
      <c r="F527" s="2"/>
      <c r="G527" s="2"/>
      <c r="H527" s="2"/>
    </row>
    <row r="528" spans="1:8">
      <c r="A528" s="2"/>
      <c r="B528" s="2"/>
      <c r="C528" s="2"/>
      <c r="D528" s="2"/>
      <c r="E528" s="2"/>
      <c r="F528" s="2"/>
      <c r="G528" s="2"/>
      <c r="H528" s="2"/>
    </row>
    <row r="529" spans="1:8">
      <c r="A529" s="2"/>
      <c r="B529" s="2"/>
      <c r="C529" s="2"/>
      <c r="D529" s="2"/>
      <c r="E529" s="2"/>
      <c r="F529" s="2"/>
      <c r="G529" s="2"/>
      <c r="H529" s="2"/>
    </row>
    <row r="530" spans="1:8">
      <c r="A530" s="2"/>
      <c r="B530" s="2"/>
      <c r="C530" s="2"/>
      <c r="D530" s="2"/>
      <c r="E530" s="2"/>
      <c r="F530" s="2"/>
      <c r="G530" s="2"/>
      <c r="H530" s="2"/>
    </row>
    <row r="531" spans="1:8">
      <c r="A531" s="2"/>
      <c r="B531" s="2"/>
      <c r="C531" s="2"/>
      <c r="D531" s="2"/>
      <c r="E531" s="2"/>
      <c r="F531" s="2"/>
      <c r="G531" s="2"/>
      <c r="H531" s="2"/>
    </row>
    <row r="532" spans="1:8">
      <c r="A532" s="2"/>
      <c r="B532" s="2"/>
      <c r="C532" s="2"/>
      <c r="D532" s="2"/>
      <c r="E532" s="2"/>
      <c r="F532" s="2"/>
      <c r="G532" s="2"/>
      <c r="H532" s="2"/>
    </row>
    <row r="533" spans="1:8">
      <c r="A533" s="2"/>
      <c r="B533" s="2"/>
      <c r="C533" s="2"/>
      <c r="D533" s="2"/>
      <c r="E533" s="2"/>
      <c r="F533" s="2"/>
      <c r="G533" s="2"/>
      <c r="H533" s="2"/>
    </row>
    <row r="534" spans="1:8">
      <c r="A534" s="2"/>
      <c r="B534" s="2"/>
      <c r="C534" s="2"/>
      <c r="D534" s="2"/>
      <c r="E534" s="2"/>
      <c r="F534" s="2"/>
      <c r="G534" s="2"/>
      <c r="H534" s="2"/>
    </row>
    <row r="535" spans="1:8">
      <c r="A535" s="2"/>
      <c r="B535" s="2"/>
      <c r="C535" s="2"/>
      <c r="D535" s="2"/>
      <c r="E535" s="2"/>
      <c r="F535" s="2"/>
      <c r="G535" s="2"/>
      <c r="H535" s="2"/>
    </row>
    <row r="536" spans="1:8">
      <c r="A536" s="2"/>
      <c r="B536" s="2"/>
      <c r="C536" s="2"/>
      <c r="D536" s="2"/>
      <c r="E536" s="2"/>
      <c r="F536" s="2"/>
      <c r="G536" s="2"/>
      <c r="H536" s="2"/>
    </row>
    <row r="537" spans="1:8">
      <c r="A537" s="2"/>
      <c r="B537" s="2"/>
      <c r="C537" s="2"/>
      <c r="D537" s="2"/>
      <c r="E537" s="2"/>
      <c r="F537" s="2"/>
      <c r="G537" s="2"/>
      <c r="H537" s="2"/>
    </row>
    <row r="538" spans="1:8">
      <c r="A538" s="2"/>
      <c r="B538" s="2"/>
      <c r="C538" s="2"/>
      <c r="D538" s="2"/>
      <c r="E538" s="2"/>
      <c r="F538" s="2"/>
      <c r="G538" s="2"/>
      <c r="H538" s="2"/>
    </row>
    <row r="539" spans="1:8">
      <c r="A539" s="2"/>
      <c r="B539" s="2"/>
      <c r="C539" s="2"/>
      <c r="D539" s="2"/>
      <c r="E539" s="2"/>
      <c r="F539" s="2"/>
      <c r="G539" s="2"/>
      <c r="H539" s="2"/>
    </row>
    <row r="540" spans="1:8">
      <c r="A540" s="2"/>
      <c r="B540" s="2"/>
      <c r="C540" s="2"/>
      <c r="D540" s="2"/>
      <c r="E540" s="2"/>
      <c r="F540" s="2"/>
      <c r="G540" s="2"/>
      <c r="H540" s="2"/>
    </row>
    <row r="541" spans="1:8">
      <c r="A541" s="2"/>
      <c r="B541" s="2"/>
      <c r="C541" s="2"/>
      <c r="D541" s="2"/>
      <c r="E541" s="2"/>
      <c r="F541" s="2"/>
      <c r="G541" s="2"/>
      <c r="H541" s="2"/>
    </row>
    <row r="542" spans="1:8">
      <c r="A542" s="2"/>
      <c r="B542" s="2"/>
      <c r="C542" s="2"/>
      <c r="D542" s="2"/>
      <c r="E542" s="2"/>
      <c r="F542" s="2"/>
      <c r="G542" s="2"/>
      <c r="H542" s="2"/>
    </row>
    <row r="543" spans="1:8">
      <c r="A543" s="2"/>
      <c r="B543" s="2"/>
      <c r="C543" s="2"/>
      <c r="D543" s="2"/>
      <c r="E543" s="2"/>
      <c r="F543" s="2"/>
      <c r="G543" s="2"/>
      <c r="H543" s="2"/>
    </row>
    <row r="544" spans="1:8">
      <c r="A544" s="2"/>
      <c r="B544" s="2"/>
      <c r="C544" s="2"/>
      <c r="D544" s="2"/>
      <c r="E544" s="2"/>
      <c r="F544" s="2"/>
      <c r="G544" s="2"/>
      <c r="H544" s="2"/>
    </row>
    <row r="545" spans="1:8">
      <c r="A545" s="2"/>
      <c r="B545" s="2"/>
      <c r="C545" s="2"/>
      <c r="D545" s="2"/>
      <c r="E545" s="2"/>
      <c r="F545" s="2"/>
      <c r="G545" s="2"/>
      <c r="H545" s="2"/>
    </row>
    <row r="546" spans="1:8">
      <c r="A546" s="2"/>
      <c r="B546" s="2"/>
      <c r="C546" s="2"/>
      <c r="D546" s="2"/>
      <c r="E546" s="2"/>
      <c r="F546" s="2"/>
      <c r="G546" s="2"/>
      <c r="H546" s="2"/>
    </row>
    <row r="547" spans="1:8">
      <c r="A547" s="2"/>
      <c r="B547" s="2"/>
      <c r="C547" s="2"/>
      <c r="D547" s="2"/>
      <c r="E547" s="2"/>
      <c r="F547" s="2"/>
      <c r="G547" s="2"/>
      <c r="H547" s="2"/>
    </row>
    <row r="548" spans="1:8">
      <c r="A548" s="2"/>
      <c r="B548" s="2"/>
      <c r="C548" s="2"/>
      <c r="D548" s="2"/>
      <c r="E548" s="2"/>
      <c r="F548" s="2"/>
      <c r="G548" s="2"/>
      <c r="H548" s="2"/>
    </row>
    <row r="549" spans="1:8">
      <c r="A549" s="2"/>
      <c r="B549" s="2"/>
      <c r="C549" s="2"/>
      <c r="D549" s="2"/>
      <c r="E549" s="2"/>
      <c r="F549" s="2"/>
      <c r="G549" s="2"/>
      <c r="H549" s="2"/>
    </row>
    <row r="550" spans="1:8">
      <c r="A550" s="2"/>
      <c r="B550" s="2"/>
      <c r="C550" s="2"/>
      <c r="D550" s="2"/>
      <c r="E550" s="2"/>
      <c r="F550" s="2"/>
      <c r="G550" s="2"/>
      <c r="H550" s="2"/>
    </row>
    <row r="551" spans="1:8">
      <c r="A551" s="2"/>
      <c r="B551" s="2"/>
      <c r="C551" s="2"/>
      <c r="D551" s="2"/>
      <c r="E551" s="2"/>
      <c r="F551" s="2"/>
      <c r="G551" s="2"/>
      <c r="H551" s="2"/>
    </row>
    <row r="552" spans="1:8">
      <c r="A552" s="2"/>
      <c r="B552" s="2"/>
      <c r="C552" s="2"/>
      <c r="D552" s="2"/>
      <c r="E552" s="2"/>
      <c r="F552" s="2"/>
      <c r="G552" s="2"/>
      <c r="H552" s="2"/>
    </row>
    <row r="553" spans="1:8">
      <c r="A553" s="2"/>
      <c r="B553" s="2"/>
      <c r="C553" s="2"/>
      <c r="D553" s="2"/>
      <c r="E553" s="2"/>
      <c r="F553" s="2"/>
      <c r="G553" s="2"/>
      <c r="H553" s="2"/>
    </row>
    <row r="554" spans="1:8">
      <c r="A554" s="2"/>
      <c r="B554" s="2"/>
      <c r="C554" s="2"/>
      <c r="D554" s="2"/>
      <c r="E554" s="2"/>
      <c r="F554" s="2"/>
      <c r="G554" s="2"/>
      <c r="H554" s="2"/>
    </row>
    <row r="555" spans="1:8">
      <c r="A555" s="2"/>
      <c r="B555" s="2"/>
      <c r="C555" s="2"/>
      <c r="D555" s="2"/>
      <c r="E555" s="2"/>
      <c r="F555" s="2"/>
      <c r="G555" s="2"/>
      <c r="H555" s="2"/>
    </row>
    <row r="556" spans="1:8">
      <c r="A556" s="2"/>
      <c r="B556" s="2"/>
      <c r="C556" s="2"/>
      <c r="D556" s="2"/>
      <c r="E556" s="2"/>
      <c r="F556" s="2"/>
      <c r="G556" s="2"/>
      <c r="H556" s="2"/>
    </row>
    <row r="557" spans="1:8">
      <c r="A557" s="2"/>
      <c r="B557" s="2"/>
      <c r="C557" s="2"/>
      <c r="D557" s="2"/>
      <c r="E557" s="2"/>
      <c r="F557" s="2"/>
      <c r="G557" s="2"/>
      <c r="H557" s="2"/>
    </row>
    <row r="558" spans="1:8">
      <c r="A558" s="2"/>
      <c r="B558" s="2"/>
      <c r="C558" s="2"/>
      <c r="D558" s="2"/>
      <c r="E558" s="2"/>
      <c r="F558" s="2"/>
      <c r="G558" s="2"/>
      <c r="H558" s="2"/>
    </row>
    <row r="559" spans="1:8">
      <c r="A559" s="2"/>
      <c r="B559" s="2"/>
      <c r="C559" s="2"/>
      <c r="D559" s="2"/>
      <c r="E559" s="2"/>
      <c r="F559" s="2"/>
      <c r="G559" s="2"/>
      <c r="H559" s="2"/>
    </row>
    <row r="560" spans="1:8">
      <c r="A560" s="2"/>
      <c r="B560" s="2"/>
      <c r="C560" s="2"/>
      <c r="D560" s="2"/>
      <c r="E560" s="2"/>
      <c r="F560" s="2"/>
      <c r="G560" s="2"/>
      <c r="H560" s="2"/>
    </row>
    <row r="561" spans="1:8">
      <c r="A561" s="2"/>
      <c r="B561" s="2"/>
      <c r="C561" s="2"/>
      <c r="D561" s="2"/>
      <c r="E561" s="2"/>
      <c r="F561" s="2"/>
      <c r="G561" s="2"/>
      <c r="H561" s="2"/>
    </row>
    <row r="562" spans="1:8">
      <c r="A562" s="2"/>
      <c r="B562" s="2"/>
      <c r="C562" s="2"/>
      <c r="D562" s="2"/>
      <c r="E562" s="2"/>
      <c r="F562" s="2"/>
      <c r="G562" s="2"/>
      <c r="H562" s="2"/>
    </row>
    <row r="563" spans="1:8">
      <c r="A563" s="2"/>
      <c r="B563" s="2"/>
      <c r="C563" s="2"/>
      <c r="D563" s="2"/>
      <c r="E563" s="2"/>
      <c r="F563" s="2"/>
      <c r="G563" s="2"/>
      <c r="H563" s="2"/>
    </row>
    <row r="564" spans="1:8">
      <c r="A564" s="2"/>
      <c r="B564" s="2"/>
      <c r="C564" s="2"/>
      <c r="D564" s="2"/>
      <c r="E564" s="2"/>
      <c r="F564" s="2"/>
      <c r="G564" s="2"/>
      <c r="H564" s="2"/>
    </row>
    <row r="565" spans="1:8">
      <c r="A565" s="2"/>
      <c r="B565" s="2"/>
      <c r="C565" s="2"/>
      <c r="D565" s="2"/>
      <c r="E565" s="2"/>
      <c r="F565" s="2"/>
      <c r="G565" s="2"/>
      <c r="H565" s="2"/>
    </row>
    <row r="566" spans="1:8">
      <c r="A566" s="2"/>
      <c r="B566" s="2"/>
      <c r="C566" s="2"/>
      <c r="D566" s="2"/>
      <c r="E566" s="2"/>
      <c r="F566" s="2"/>
      <c r="G566" s="2"/>
      <c r="H566" s="2"/>
    </row>
    <row r="567" spans="1:8">
      <c r="A567" s="2"/>
      <c r="B567" s="2"/>
      <c r="C567" s="2"/>
      <c r="D567" s="2"/>
      <c r="E567" s="2"/>
      <c r="F567" s="2"/>
      <c r="G567" s="2"/>
      <c r="H567" s="2"/>
    </row>
    <row r="568" spans="1:8">
      <c r="A568" s="2"/>
      <c r="B568" s="2"/>
      <c r="C568" s="2"/>
      <c r="D568" s="2"/>
      <c r="E568" s="2"/>
      <c r="F568" s="2"/>
      <c r="G568" s="2"/>
      <c r="H568" s="2"/>
    </row>
    <row r="569" spans="1:8">
      <c r="A569" s="2"/>
      <c r="B569" s="2"/>
      <c r="C569" s="2"/>
      <c r="D569" s="2"/>
      <c r="E569" s="2"/>
      <c r="F569" s="2"/>
      <c r="G569" s="2"/>
      <c r="H569" s="2"/>
    </row>
    <row r="570" spans="1:8">
      <c r="A570" s="2"/>
      <c r="B570" s="2"/>
      <c r="C570" s="2"/>
      <c r="D570" s="2"/>
      <c r="E570" s="2"/>
      <c r="F570" s="2"/>
      <c r="G570" s="2"/>
      <c r="H570" s="2"/>
    </row>
    <row r="571" spans="1:8">
      <c r="A571" s="2"/>
      <c r="B571" s="2"/>
      <c r="C571" s="2"/>
      <c r="D571" s="2"/>
      <c r="E571" s="2"/>
      <c r="F571" s="2"/>
      <c r="G571" s="2"/>
      <c r="H571" s="2"/>
    </row>
    <row r="572" spans="1:8">
      <c r="A572" s="2"/>
      <c r="B572" s="2"/>
      <c r="C572" s="2"/>
      <c r="D572" s="2"/>
      <c r="E572" s="2"/>
      <c r="F572" s="2"/>
      <c r="G572" s="2"/>
      <c r="H572" s="2"/>
    </row>
    <row r="573" spans="1:8">
      <c r="A573" s="2"/>
      <c r="B573" s="2"/>
      <c r="C573" s="2"/>
      <c r="D573" s="2"/>
      <c r="E573" s="2"/>
      <c r="F573" s="2"/>
      <c r="G573" s="2"/>
      <c r="H573" s="2"/>
    </row>
    <row r="574" spans="1:8">
      <c r="A574" s="2"/>
      <c r="B574" s="2"/>
      <c r="C574" s="2"/>
      <c r="D574" s="2"/>
      <c r="E574" s="2"/>
      <c r="F574" s="2"/>
      <c r="G574" s="2"/>
      <c r="H574" s="2"/>
    </row>
    <row r="575" spans="1:8">
      <c r="A575" s="2"/>
      <c r="B575" s="2"/>
      <c r="C575" s="2"/>
      <c r="D575" s="2"/>
      <c r="E575" s="2"/>
      <c r="F575" s="2"/>
      <c r="G575" s="2"/>
      <c r="H575" s="2"/>
    </row>
    <row r="576" spans="1:8">
      <c r="A576" s="2"/>
      <c r="B576" s="2"/>
      <c r="C576" s="2"/>
      <c r="D576" s="2"/>
      <c r="E576" s="2"/>
      <c r="F576" s="2"/>
      <c r="G576" s="2"/>
      <c r="H576" s="2"/>
    </row>
    <row r="577" spans="1:8">
      <c r="A577" s="2"/>
      <c r="B577" s="2"/>
      <c r="C577" s="2"/>
      <c r="D577" s="2"/>
      <c r="E577" s="2"/>
      <c r="F577" s="2"/>
      <c r="G577" s="2"/>
      <c r="H577" s="2"/>
    </row>
    <row r="578" spans="1:8">
      <c r="A578" s="2"/>
      <c r="B578" s="2"/>
      <c r="C578" s="2"/>
      <c r="D578" s="2"/>
      <c r="E578" s="2"/>
      <c r="F578" s="2"/>
      <c r="G578" s="2"/>
      <c r="H578" s="2"/>
    </row>
    <row r="579" spans="1:8">
      <c r="A579" s="2"/>
      <c r="B579" s="2"/>
      <c r="C579" s="2"/>
      <c r="D579" s="2"/>
      <c r="E579" s="2"/>
      <c r="F579" s="2"/>
      <c r="G579" s="2"/>
      <c r="H579" s="2"/>
    </row>
    <row r="580" spans="1:8">
      <c r="A580" s="2"/>
      <c r="B580" s="2"/>
      <c r="C580" s="2"/>
      <c r="D580" s="2"/>
      <c r="E580" s="2"/>
      <c r="F580" s="2"/>
      <c r="G580" s="2"/>
      <c r="H580" s="2"/>
    </row>
    <row r="581" spans="1:8">
      <c r="A581" s="2"/>
      <c r="B581" s="2"/>
      <c r="C581" s="2"/>
      <c r="D581" s="2"/>
      <c r="E581" s="2"/>
      <c r="F581" s="2"/>
      <c r="G581" s="2"/>
      <c r="H581" s="2"/>
    </row>
    <row r="582" spans="1:8">
      <c r="A582" s="2"/>
      <c r="B582" s="2"/>
      <c r="C582" s="2"/>
      <c r="D582" s="2"/>
      <c r="E582" s="2"/>
      <c r="F582" s="2"/>
      <c r="G582" s="2"/>
      <c r="H582" s="2"/>
    </row>
    <row r="583" spans="1:8">
      <c r="A583" s="2"/>
      <c r="B583" s="2"/>
      <c r="C583" s="2"/>
      <c r="D583" s="2"/>
      <c r="E583" s="2"/>
      <c r="F583" s="2"/>
      <c r="G583" s="2"/>
      <c r="H583" s="2"/>
    </row>
    <row r="584" spans="1:8">
      <c r="A584" s="2"/>
      <c r="B584" s="2"/>
      <c r="C584" s="2"/>
      <c r="D584" s="2"/>
      <c r="E584" s="2"/>
      <c r="F584" s="2"/>
      <c r="G584" s="2"/>
      <c r="H584" s="2"/>
    </row>
    <row r="585" spans="1:8">
      <c r="A585" s="2"/>
      <c r="B585" s="2"/>
      <c r="C585" s="2"/>
      <c r="D585" s="2"/>
      <c r="E585" s="2"/>
      <c r="F585" s="2"/>
      <c r="G585" s="2"/>
      <c r="H585" s="2"/>
    </row>
    <row r="586" spans="1:8">
      <c r="A586" s="2"/>
      <c r="B586" s="2"/>
      <c r="C586" s="2"/>
      <c r="D586" s="2"/>
      <c r="E586" s="2"/>
      <c r="F586" s="2"/>
      <c r="G586" s="2"/>
      <c r="H586" s="2"/>
    </row>
    <row r="587" spans="1:8">
      <c r="A587" s="2"/>
      <c r="B587" s="2"/>
      <c r="C587" s="2"/>
      <c r="D587" s="2"/>
      <c r="E587" s="2"/>
      <c r="F587" s="2"/>
      <c r="G587" s="2"/>
      <c r="H587" s="2"/>
    </row>
    <row r="588" spans="1:8">
      <c r="A588" s="2"/>
      <c r="B588" s="2"/>
      <c r="C588" s="2"/>
      <c r="D588" s="2"/>
      <c r="E588" s="2"/>
      <c r="F588" s="2"/>
      <c r="G588" s="2"/>
      <c r="H588" s="2"/>
    </row>
    <row r="589" spans="1:8">
      <c r="A589" s="2"/>
      <c r="B589" s="2"/>
      <c r="C589" s="2"/>
      <c r="D589" s="2"/>
      <c r="E589" s="2"/>
      <c r="F589" s="2"/>
      <c r="G589" s="2"/>
      <c r="H589" s="2"/>
    </row>
    <row r="590" spans="1:8">
      <c r="A590" s="2"/>
      <c r="B590" s="2"/>
      <c r="C590" s="2"/>
      <c r="D590" s="2"/>
      <c r="E590" s="2"/>
      <c r="F590" s="2"/>
      <c r="G590" s="2"/>
      <c r="H590" s="2"/>
    </row>
    <row r="591" spans="1:8">
      <c r="A591" s="2"/>
      <c r="B591" s="2"/>
      <c r="C591" s="2"/>
      <c r="D591" s="2"/>
      <c r="E591" s="2"/>
      <c r="F591" s="2"/>
      <c r="G591" s="2"/>
      <c r="H591" s="2"/>
    </row>
    <row r="592" spans="1:8">
      <c r="A592" s="2"/>
      <c r="B592" s="2"/>
      <c r="C592" s="2"/>
      <c r="D592" s="2"/>
      <c r="E592" s="2"/>
      <c r="F592" s="2"/>
      <c r="G592" s="2"/>
      <c r="H592" s="2"/>
    </row>
    <row r="593" spans="1:8">
      <c r="A593" s="2"/>
      <c r="B593" s="2"/>
      <c r="C593" s="2"/>
      <c r="D593" s="2"/>
      <c r="E593" s="2"/>
      <c r="F593" s="2"/>
      <c r="G593" s="2"/>
      <c r="H593" s="2"/>
    </row>
    <row r="594" spans="1:8">
      <c r="A594" s="2"/>
      <c r="B594" s="2"/>
      <c r="C594" s="2"/>
      <c r="D594" s="2"/>
      <c r="E594" s="2"/>
      <c r="F594" s="2"/>
      <c r="G594" s="2"/>
      <c r="H594" s="2"/>
    </row>
    <row r="595" spans="1:8">
      <c r="A595" s="2"/>
      <c r="B595" s="2"/>
      <c r="C595" s="2"/>
      <c r="D595" s="2"/>
      <c r="E595" s="2"/>
      <c r="F595" s="2"/>
      <c r="G595" s="2"/>
      <c r="H595" s="2"/>
    </row>
    <row r="596" spans="1:8">
      <c r="A596" s="2"/>
      <c r="B596" s="2"/>
      <c r="C596" s="2"/>
      <c r="D596" s="2"/>
      <c r="E596" s="2"/>
      <c r="F596" s="2"/>
      <c r="G596" s="2"/>
      <c r="H596" s="2"/>
    </row>
    <row r="597" spans="1:8">
      <c r="A597" s="2"/>
      <c r="B597" s="2"/>
      <c r="C597" s="2"/>
      <c r="D597" s="2"/>
      <c r="E597" s="2"/>
      <c r="F597" s="2"/>
      <c r="G597" s="2"/>
      <c r="H597" s="2"/>
    </row>
    <row r="598" spans="1:8">
      <c r="A598" s="2"/>
      <c r="B598" s="2"/>
      <c r="C598" s="2"/>
      <c r="D598" s="2"/>
      <c r="E598" s="2"/>
      <c r="F598" s="2"/>
      <c r="G598" s="2"/>
      <c r="H598" s="2"/>
    </row>
    <row r="599" spans="1:8">
      <c r="A599" s="2"/>
      <c r="B599" s="2"/>
      <c r="C599" s="2"/>
      <c r="D599" s="2"/>
      <c r="E599" s="2"/>
      <c r="F599" s="2"/>
      <c r="G599" s="2"/>
      <c r="H599" s="2"/>
    </row>
    <row r="600" spans="1:8">
      <c r="A600" s="2"/>
      <c r="B600" s="2"/>
      <c r="C600" s="2"/>
      <c r="D600" s="2"/>
      <c r="E600" s="2"/>
      <c r="F600" s="2"/>
      <c r="G600" s="2"/>
      <c r="H600" s="2"/>
    </row>
    <row r="601" spans="1:8">
      <c r="A601" s="2"/>
      <c r="B601" s="2"/>
      <c r="C601" s="2"/>
      <c r="D601" s="2"/>
      <c r="E601" s="2"/>
      <c r="F601" s="2"/>
      <c r="G601" s="2"/>
      <c r="H601" s="2"/>
    </row>
    <row r="602" spans="1:8">
      <c r="A602" s="2"/>
      <c r="B602" s="2"/>
      <c r="C602" s="2"/>
      <c r="D602" s="2"/>
      <c r="E602" s="2"/>
      <c r="F602" s="2"/>
      <c r="G602" s="2"/>
      <c r="H602" s="2"/>
    </row>
    <row r="603" spans="1:8">
      <c r="A603" s="2"/>
      <c r="B603" s="2"/>
      <c r="C603" s="2"/>
      <c r="D603" s="2"/>
      <c r="E603" s="2"/>
      <c r="F603" s="2"/>
      <c r="G603" s="2"/>
      <c r="H603" s="2"/>
    </row>
    <row r="604" spans="1:8">
      <c r="A604" s="2"/>
      <c r="B604" s="2"/>
      <c r="C604" s="2"/>
      <c r="D604" s="2"/>
      <c r="E604" s="2"/>
      <c r="F604" s="2"/>
      <c r="G604" s="2"/>
      <c r="H604" s="2"/>
    </row>
    <row r="605" spans="1:8">
      <c r="A605" s="2"/>
      <c r="B605" s="2"/>
      <c r="C605" s="2"/>
      <c r="D605" s="2"/>
      <c r="E605" s="2"/>
      <c r="F605" s="2"/>
      <c r="G605" s="2"/>
      <c r="H605" s="2"/>
    </row>
    <row r="606" spans="1:8">
      <c r="A606" s="2"/>
      <c r="B606" s="2"/>
      <c r="C606" s="2"/>
      <c r="D606" s="2"/>
      <c r="E606" s="2"/>
      <c r="F606" s="2"/>
      <c r="G606" s="2"/>
      <c r="H606" s="2"/>
    </row>
    <row r="607" spans="1:8">
      <c r="A607" s="2"/>
      <c r="B607" s="2"/>
      <c r="C607" s="2"/>
      <c r="D607" s="2"/>
      <c r="E607" s="2"/>
      <c r="F607" s="2"/>
      <c r="G607" s="2"/>
      <c r="H607" s="2"/>
    </row>
    <row r="608" spans="1:8">
      <c r="A608" s="2"/>
      <c r="B608" s="2"/>
      <c r="C608" s="2"/>
      <c r="D608" s="2"/>
      <c r="E608" s="2"/>
      <c r="F608" s="2"/>
      <c r="G608" s="2"/>
      <c r="H608" s="2"/>
    </row>
    <row r="609" spans="1:8">
      <c r="A609" s="2"/>
      <c r="B609" s="2"/>
      <c r="C609" s="2"/>
      <c r="D609" s="2"/>
      <c r="E609" s="2"/>
      <c r="F609" s="2"/>
      <c r="G609" s="2"/>
      <c r="H609" s="2"/>
    </row>
    <row r="610" spans="1:8">
      <c r="A610" s="2"/>
      <c r="B610" s="2"/>
      <c r="C610" s="2"/>
      <c r="D610" s="2"/>
      <c r="E610" s="2"/>
      <c r="F610" s="2"/>
      <c r="G610" s="2"/>
      <c r="H610" s="2"/>
    </row>
    <row r="611" spans="1:8">
      <c r="A611" s="2"/>
      <c r="B611" s="2"/>
      <c r="C611" s="2"/>
      <c r="D611" s="2"/>
      <c r="E611" s="2"/>
      <c r="F611" s="2"/>
      <c r="G611" s="2"/>
      <c r="H611" s="2"/>
    </row>
    <row r="612" spans="1:8">
      <c r="A612" s="2"/>
      <c r="B612" s="2"/>
      <c r="C612" s="2"/>
      <c r="D612" s="2"/>
      <c r="E612" s="2"/>
      <c r="F612" s="2"/>
      <c r="G612" s="2"/>
      <c r="H612" s="2"/>
    </row>
    <row r="613" spans="1:8">
      <c r="A613" s="2"/>
      <c r="B613" s="2"/>
      <c r="C613" s="2"/>
      <c r="D613" s="2"/>
      <c r="E613" s="2"/>
      <c r="F613" s="2"/>
      <c r="G613" s="2"/>
      <c r="H613" s="2"/>
    </row>
    <row r="614" spans="1:8">
      <c r="A614" s="2"/>
      <c r="B614" s="2"/>
      <c r="C614" s="2"/>
      <c r="D614" s="2"/>
      <c r="E614" s="2"/>
      <c r="F614" s="2"/>
      <c r="G614" s="2"/>
      <c r="H614" s="2"/>
    </row>
    <row r="615" spans="1:8">
      <c r="A615" s="2"/>
      <c r="B615" s="2"/>
      <c r="C615" s="2"/>
      <c r="D615" s="2"/>
      <c r="E615" s="2"/>
      <c r="F615" s="2"/>
      <c r="G615" s="2"/>
      <c r="H615" s="2"/>
    </row>
    <row r="616" spans="1:8">
      <c r="A616" s="2"/>
      <c r="B616" s="2"/>
      <c r="C616" s="2"/>
      <c r="D616" s="2"/>
      <c r="E616" s="2"/>
      <c r="F616" s="2"/>
      <c r="G616" s="2"/>
      <c r="H616" s="2"/>
    </row>
    <row r="617" spans="1:8">
      <c r="A617" s="2"/>
      <c r="B617" s="2"/>
      <c r="C617" s="2"/>
      <c r="D617" s="2"/>
      <c r="E617" s="2"/>
      <c r="F617" s="2"/>
      <c r="G617" s="2"/>
      <c r="H617" s="2"/>
    </row>
    <row r="618" spans="1:8">
      <c r="A618" s="2"/>
      <c r="B618" s="2"/>
      <c r="C618" s="2"/>
      <c r="D618" s="2"/>
      <c r="E618" s="2"/>
      <c r="F618" s="2"/>
      <c r="G618" s="2"/>
      <c r="H618" s="2"/>
    </row>
    <row r="619" spans="1:8">
      <c r="A619" s="2"/>
      <c r="B619" s="2"/>
      <c r="C619" s="2"/>
      <c r="D619" s="2"/>
      <c r="E619" s="2"/>
      <c r="F619" s="2"/>
      <c r="G619" s="2"/>
      <c r="H619" s="2"/>
    </row>
    <row r="620" spans="1:8">
      <c r="A620" s="2"/>
      <c r="B620" s="2"/>
      <c r="C620" s="2"/>
      <c r="D620" s="2"/>
      <c r="E620" s="2"/>
      <c r="F620" s="2"/>
      <c r="G620" s="2"/>
      <c r="H620" s="2"/>
    </row>
    <row r="621" spans="1:8">
      <c r="A621" s="2"/>
      <c r="B621" s="2"/>
      <c r="C621" s="2"/>
      <c r="D621" s="2"/>
      <c r="E621" s="2"/>
      <c r="F621" s="2"/>
      <c r="G621" s="2"/>
      <c r="H621" s="2"/>
    </row>
    <row r="622" spans="1:8">
      <c r="A622" s="2"/>
      <c r="B622" s="2"/>
      <c r="C622" s="2"/>
      <c r="D622" s="2"/>
      <c r="E622" s="2"/>
      <c r="F622" s="2"/>
      <c r="G622" s="2"/>
      <c r="H622" s="2"/>
    </row>
    <row r="623" spans="1:8">
      <c r="A623" s="2"/>
      <c r="B623" s="2"/>
      <c r="C623" s="2"/>
      <c r="D623" s="2"/>
      <c r="E623" s="2"/>
      <c r="F623" s="2"/>
      <c r="G623" s="2"/>
      <c r="H623" s="2"/>
    </row>
    <row r="624" spans="1:8">
      <c r="A624" s="2"/>
      <c r="B624" s="2"/>
      <c r="C624" s="2"/>
      <c r="D624" s="2"/>
      <c r="E624" s="2"/>
      <c r="F624" s="2"/>
      <c r="G624" s="2"/>
      <c r="H624" s="2"/>
    </row>
    <row r="625" spans="1:8">
      <c r="A625" s="2"/>
      <c r="B625" s="2"/>
      <c r="C625" s="2"/>
      <c r="D625" s="2"/>
      <c r="E625" s="2"/>
      <c r="F625" s="2"/>
      <c r="G625" s="2"/>
      <c r="H625" s="2"/>
    </row>
    <row r="626" spans="1:8">
      <c r="A626" s="2"/>
      <c r="B626" s="2"/>
      <c r="C626" s="2"/>
      <c r="D626" s="2"/>
      <c r="E626" s="2"/>
      <c r="F626" s="2"/>
      <c r="G626" s="2"/>
      <c r="H626" s="2"/>
    </row>
    <row r="627" spans="1:8">
      <c r="A627" s="2"/>
      <c r="B627" s="2"/>
      <c r="C627" s="2"/>
      <c r="D627" s="2"/>
      <c r="E627" s="2"/>
      <c r="F627" s="2"/>
      <c r="G627" s="2"/>
      <c r="H627" s="2"/>
    </row>
    <row r="628" spans="1:8">
      <c r="A628" s="2"/>
      <c r="B628" s="2"/>
      <c r="C628" s="2"/>
      <c r="D628" s="2"/>
      <c r="E628" s="2"/>
      <c r="F628" s="2"/>
      <c r="G628" s="2"/>
      <c r="H628" s="2"/>
    </row>
    <row r="629" spans="1:8">
      <c r="A629" s="2"/>
      <c r="B629" s="2"/>
      <c r="C629" s="2"/>
      <c r="D629" s="2"/>
      <c r="E629" s="2"/>
      <c r="F629" s="2"/>
      <c r="G629" s="2"/>
      <c r="H629" s="2"/>
    </row>
    <row r="630" spans="1:8">
      <c r="A630" s="2"/>
      <c r="B630" s="2"/>
      <c r="C630" s="2"/>
      <c r="D630" s="2"/>
      <c r="E630" s="2"/>
      <c r="F630" s="2"/>
      <c r="G630" s="2"/>
      <c r="H630" s="2"/>
    </row>
    <row r="631" spans="1:8">
      <c r="A631" s="2"/>
      <c r="B631" s="2"/>
      <c r="C631" s="2"/>
      <c r="D631" s="2"/>
      <c r="E631" s="2"/>
      <c r="F631" s="2"/>
      <c r="G631" s="2"/>
      <c r="H631" s="2"/>
    </row>
    <row r="632" spans="1:8">
      <c r="A632" s="2"/>
      <c r="B632" s="2"/>
      <c r="C632" s="2"/>
      <c r="D632" s="2"/>
      <c r="E632" s="2"/>
      <c r="F632" s="2"/>
      <c r="G632" s="2"/>
      <c r="H632" s="2"/>
    </row>
    <row r="633" spans="1:8">
      <c r="A633" s="2"/>
      <c r="B633" s="2"/>
      <c r="C633" s="2"/>
      <c r="D633" s="2"/>
      <c r="E633" s="2"/>
      <c r="F633" s="2"/>
      <c r="G633" s="2"/>
      <c r="H633" s="2"/>
    </row>
    <row r="634" spans="1:8">
      <c r="A634" s="2"/>
      <c r="B634" s="2"/>
      <c r="C634" s="2"/>
      <c r="D634" s="2"/>
      <c r="E634" s="2"/>
      <c r="F634" s="2"/>
      <c r="G634" s="2"/>
      <c r="H634" s="2"/>
    </row>
    <row r="635" spans="1:8">
      <c r="A635" s="2"/>
      <c r="B635" s="2"/>
      <c r="C635" s="2"/>
      <c r="D635" s="2"/>
      <c r="E635" s="2"/>
      <c r="F635" s="2"/>
      <c r="G635" s="2"/>
      <c r="H635" s="2"/>
    </row>
    <row r="636" spans="1:8">
      <c r="A636" s="2"/>
      <c r="B636" s="2"/>
      <c r="C636" s="2"/>
      <c r="D636" s="2"/>
      <c r="E636" s="2"/>
      <c r="F636" s="2"/>
      <c r="G636" s="2"/>
      <c r="H636" s="2"/>
    </row>
    <row r="637" spans="1:8">
      <c r="A637" s="2"/>
      <c r="B637" s="2"/>
      <c r="C637" s="2"/>
      <c r="D637" s="2"/>
      <c r="E637" s="2"/>
      <c r="F637" s="2"/>
      <c r="G637" s="2"/>
      <c r="H637" s="2"/>
    </row>
    <row r="638" spans="1:8">
      <c r="A638" s="2"/>
      <c r="B638" s="2"/>
      <c r="C638" s="2"/>
      <c r="D638" s="2"/>
      <c r="E638" s="2"/>
      <c r="F638" s="2"/>
      <c r="G638" s="2"/>
      <c r="H638" s="2"/>
    </row>
    <row r="639" spans="1:8">
      <c r="A639" s="2"/>
      <c r="B639" s="2"/>
      <c r="C639" s="2"/>
      <c r="D639" s="2"/>
      <c r="E639" s="2"/>
      <c r="F639" s="2"/>
      <c r="G639" s="2"/>
      <c r="H639" s="2"/>
    </row>
    <row r="640" spans="1:8">
      <c r="A640" s="2"/>
      <c r="B640" s="2"/>
      <c r="C640" s="2"/>
      <c r="D640" s="2"/>
      <c r="E640" s="2"/>
      <c r="F640" s="2"/>
      <c r="G640" s="2"/>
      <c r="H640" s="2"/>
    </row>
    <row r="641" spans="1:8">
      <c r="A641" s="2"/>
      <c r="B641" s="2"/>
      <c r="C641" s="2"/>
      <c r="D641" s="2"/>
      <c r="E641" s="2"/>
      <c r="F641" s="2"/>
      <c r="G641" s="2"/>
      <c r="H641" s="2"/>
    </row>
    <row r="642" spans="1:8">
      <c r="A642" s="2"/>
      <c r="B642" s="2"/>
      <c r="C642" s="2"/>
      <c r="D642" s="2"/>
      <c r="E642" s="2"/>
      <c r="F642" s="2"/>
      <c r="G642" s="2"/>
      <c r="H642" s="2"/>
    </row>
    <row r="643" spans="1:8">
      <c r="A643" s="2"/>
      <c r="B643" s="2"/>
      <c r="C643" s="2"/>
      <c r="D643" s="2"/>
      <c r="E643" s="2"/>
      <c r="F643" s="2"/>
      <c r="G643" s="2"/>
      <c r="H643" s="2"/>
    </row>
    <row r="644" spans="1:8">
      <c r="A644" s="2"/>
      <c r="B644" s="2"/>
      <c r="C644" s="2"/>
      <c r="D644" s="2"/>
      <c r="E644" s="2"/>
      <c r="F644" s="2"/>
      <c r="G644" s="2"/>
      <c r="H644" s="2"/>
    </row>
    <row r="645" spans="1:8">
      <c r="A645" s="2"/>
      <c r="B645" s="2"/>
      <c r="C645" s="2"/>
      <c r="D645" s="2"/>
      <c r="E645" s="2"/>
      <c r="F645" s="2"/>
      <c r="G645" s="2"/>
      <c r="H645" s="2"/>
    </row>
    <row r="646" spans="1:8">
      <c r="A646" s="2"/>
      <c r="B646" s="2"/>
      <c r="C646" s="2"/>
      <c r="D646" s="2"/>
      <c r="E646" s="2"/>
      <c r="F646" s="2"/>
      <c r="G646" s="2"/>
      <c r="H646" s="2"/>
    </row>
    <row r="647" spans="1:8">
      <c r="A647" s="2"/>
      <c r="B647" s="2"/>
      <c r="C647" s="2"/>
      <c r="D647" s="2"/>
      <c r="E647" s="2"/>
      <c r="F647" s="2"/>
      <c r="G647" s="2"/>
      <c r="H647" s="2"/>
    </row>
    <row r="648" spans="1:8">
      <c r="A648" s="2"/>
      <c r="B648" s="2"/>
      <c r="C648" s="2"/>
      <c r="D648" s="2"/>
      <c r="E648" s="2"/>
      <c r="F648" s="2"/>
      <c r="G648" s="2"/>
      <c r="H648" s="2"/>
    </row>
    <row r="649" spans="1:8">
      <c r="A649" s="2"/>
      <c r="B649" s="2"/>
      <c r="C649" s="2"/>
      <c r="D649" s="2"/>
      <c r="E649" s="2"/>
      <c r="F649" s="2"/>
      <c r="G649" s="2"/>
      <c r="H649" s="2"/>
    </row>
    <row r="650" spans="1:8">
      <c r="A650" s="2"/>
      <c r="B650" s="2"/>
      <c r="C650" s="2"/>
      <c r="D650" s="2"/>
      <c r="E650" s="2"/>
      <c r="F650" s="2"/>
      <c r="G650" s="2"/>
      <c r="H650" s="2"/>
    </row>
    <row r="651" spans="1:8">
      <c r="A651" s="2"/>
      <c r="B651" s="2"/>
      <c r="C651" s="2"/>
      <c r="D651" s="2"/>
      <c r="E651" s="2"/>
      <c r="F651" s="2"/>
      <c r="G651" s="2"/>
      <c r="H651" s="2"/>
    </row>
    <row r="652" spans="1:8">
      <c r="A652" s="2"/>
      <c r="B652" s="2"/>
      <c r="C652" s="2"/>
      <c r="D652" s="2"/>
      <c r="E652" s="2"/>
      <c r="F652" s="2"/>
      <c r="G652" s="2"/>
      <c r="H652" s="2"/>
    </row>
    <row r="653" spans="1:8">
      <c r="A653" s="2"/>
      <c r="B653" s="2"/>
      <c r="C653" s="2"/>
      <c r="D653" s="2"/>
      <c r="E653" s="2"/>
      <c r="F653" s="2"/>
      <c r="G653" s="2"/>
      <c r="H653" s="2"/>
    </row>
    <row r="654" spans="1:8">
      <c r="A654" s="2"/>
      <c r="B654" s="2"/>
      <c r="C654" s="2"/>
      <c r="D654" s="2"/>
      <c r="E654" s="2"/>
      <c r="F654" s="2"/>
      <c r="G654" s="2"/>
      <c r="H654" s="2"/>
    </row>
    <row r="655" spans="1:8">
      <c r="A655" s="2"/>
      <c r="B655" s="2"/>
      <c r="C655" s="2"/>
      <c r="D655" s="2"/>
      <c r="E655" s="2"/>
      <c r="F655" s="2"/>
      <c r="G655" s="2"/>
      <c r="H655" s="2"/>
    </row>
    <row r="656" spans="1:8">
      <c r="A656" s="2"/>
      <c r="B656" s="2"/>
      <c r="C656" s="2"/>
      <c r="D656" s="2"/>
      <c r="E656" s="2"/>
      <c r="F656" s="2"/>
      <c r="G656" s="2"/>
      <c r="H656" s="2"/>
    </row>
    <row r="657" spans="1:8">
      <c r="A657" s="2"/>
      <c r="B657" s="2"/>
      <c r="C657" s="2"/>
      <c r="D657" s="2"/>
      <c r="E657" s="2"/>
      <c r="F657" s="2"/>
      <c r="G657" s="2"/>
      <c r="H657" s="2"/>
    </row>
    <row r="658" spans="1:8">
      <c r="A658" s="2"/>
      <c r="B658" s="2"/>
      <c r="C658" s="2"/>
      <c r="D658" s="2"/>
      <c r="E658" s="2"/>
      <c r="F658" s="2"/>
      <c r="G658" s="2"/>
      <c r="H658" s="2"/>
    </row>
    <row r="659" spans="1:8">
      <c r="A659" s="2"/>
      <c r="B659" s="2"/>
      <c r="C659" s="2"/>
      <c r="D659" s="2"/>
      <c r="E659" s="2"/>
      <c r="F659" s="2"/>
      <c r="G659" s="2"/>
      <c r="H659" s="2"/>
    </row>
    <row r="660" spans="1:8">
      <c r="A660" s="2"/>
      <c r="B660" s="2"/>
      <c r="C660" s="2"/>
      <c r="D660" s="2"/>
      <c r="E660" s="2"/>
      <c r="F660" s="2"/>
      <c r="G660" s="2"/>
      <c r="H660" s="2"/>
    </row>
    <row r="661" spans="1:8">
      <c r="A661" s="2"/>
      <c r="B661" s="2"/>
      <c r="C661" s="2"/>
      <c r="D661" s="2"/>
      <c r="E661" s="2"/>
      <c r="F661" s="2"/>
      <c r="G661" s="2"/>
      <c r="H661" s="2"/>
    </row>
    <row r="662" spans="1:8">
      <c r="A662" s="2"/>
      <c r="B662" s="2"/>
      <c r="C662" s="2"/>
      <c r="D662" s="2"/>
      <c r="E662" s="2"/>
      <c r="F662" s="2"/>
      <c r="G662" s="2"/>
      <c r="H662" s="2"/>
    </row>
    <row r="663" spans="1:8">
      <c r="A663" s="2"/>
      <c r="B663" s="2"/>
      <c r="C663" s="2"/>
      <c r="D663" s="2"/>
      <c r="E663" s="2"/>
      <c r="F663" s="2"/>
      <c r="G663" s="2"/>
      <c r="H663" s="2"/>
    </row>
    <row r="664" spans="1:8">
      <c r="A664" s="2"/>
      <c r="B664" s="2"/>
      <c r="C664" s="2"/>
      <c r="D664" s="2"/>
      <c r="E664" s="2"/>
      <c r="F664" s="2"/>
      <c r="G664" s="2"/>
      <c r="H664" s="2"/>
    </row>
    <row r="665" spans="1:8">
      <c r="A665" s="2"/>
      <c r="B665" s="2"/>
      <c r="C665" s="2"/>
      <c r="D665" s="2"/>
      <c r="E665" s="2"/>
      <c r="F665" s="2"/>
      <c r="G665" s="2"/>
      <c r="H665" s="2"/>
    </row>
    <row r="666" spans="1:8">
      <c r="A666" s="2"/>
      <c r="B666" s="2"/>
      <c r="C666" s="2"/>
      <c r="D666" s="2"/>
      <c r="E666" s="2"/>
      <c r="F666" s="2"/>
      <c r="G666" s="2"/>
      <c r="H666" s="2"/>
    </row>
    <row r="667" spans="1:8">
      <c r="A667" s="2"/>
      <c r="B667" s="2"/>
      <c r="C667" s="2"/>
      <c r="D667" s="2"/>
      <c r="E667" s="2"/>
      <c r="F667" s="2"/>
      <c r="G667" s="2"/>
      <c r="H667" s="2"/>
    </row>
    <row r="668" spans="1:8">
      <c r="A668" s="2"/>
      <c r="B668" s="2"/>
      <c r="C668" s="2"/>
      <c r="D668" s="2"/>
      <c r="E668" s="2"/>
      <c r="F668" s="2"/>
      <c r="G668" s="2"/>
      <c r="H668" s="2"/>
    </row>
    <row r="669" spans="1:8">
      <c r="A669" s="2"/>
      <c r="B669" s="2"/>
      <c r="C669" s="2"/>
      <c r="D669" s="2"/>
      <c r="E669" s="2"/>
      <c r="F669" s="2"/>
      <c r="G669" s="2"/>
      <c r="H669" s="2"/>
    </row>
    <row r="670" spans="1:8">
      <c r="A670" s="2"/>
      <c r="B670" s="2"/>
      <c r="C670" s="2"/>
      <c r="D670" s="2"/>
      <c r="E670" s="2"/>
      <c r="F670" s="2"/>
      <c r="G670" s="2"/>
      <c r="H670" s="2"/>
    </row>
    <row r="671" spans="1:8">
      <c r="A671" s="2"/>
      <c r="B671" s="2"/>
      <c r="C671" s="2"/>
      <c r="D671" s="2"/>
      <c r="E671" s="2"/>
      <c r="F671" s="2"/>
      <c r="G671" s="2"/>
      <c r="H671" s="2"/>
    </row>
    <row r="672" spans="1:8">
      <c r="A672" s="2"/>
      <c r="B672" s="2"/>
      <c r="C672" s="2"/>
      <c r="D672" s="2"/>
      <c r="E672" s="2"/>
      <c r="F672" s="2"/>
      <c r="G672" s="2"/>
      <c r="H672" s="2"/>
    </row>
    <row r="673" spans="1:8">
      <c r="A673" s="2"/>
      <c r="B673" s="2"/>
      <c r="C673" s="2"/>
      <c r="D673" s="2"/>
      <c r="E673" s="2"/>
      <c r="F673" s="2"/>
      <c r="G673" s="2"/>
      <c r="H673" s="2"/>
    </row>
    <row r="674" spans="1:8">
      <c r="A674" s="2"/>
      <c r="B674" s="2"/>
      <c r="C674" s="2"/>
      <c r="D674" s="2"/>
      <c r="E674" s="2"/>
      <c r="F674" s="2"/>
      <c r="G674" s="2"/>
      <c r="H674" s="2"/>
    </row>
    <row r="675" spans="1:8">
      <c r="A675" s="2"/>
      <c r="B675" s="2"/>
      <c r="C675" s="2"/>
      <c r="D675" s="2"/>
      <c r="E675" s="2"/>
      <c r="F675" s="2"/>
      <c r="G675" s="2"/>
      <c r="H675" s="2"/>
    </row>
    <row r="676" spans="1:8">
      <c r="A676" s="2"/>
      <c r="B676" s="2"/>
      <c r="C676" s="2"/>
      <c r="D676" s="2"/>
      <c r="E676" s="2"/>
      <c r="F676" s="2"/>
      <c r="G676" s="2"/>
      <c r="H676" s="2"/>
    </row>
    <row r="677" spans="1:8">
      <c r="A677" s="2"/>
      <c r="B677" s="2"/>
      <c r="C677" s="2"/>
      <c r="D677" s="2"/>
      <c r="E677" s="2"/>
      <c r="F677" s="2"/>
      <c r="G677" s="2"/>
      <c r="H677" s="2"/>
    </row>
    <row r="678" spans="1:8">
      <c r="A678" s="2"/>
      <c r="B678" s="2"/>
      <c r="C678" s="2"/>
      <c r="D678" s="2"/>
      <c r="E678" s="2"/>
      <c r="F678" s="2"/>
      <c r="G678" s="2"/>
      <c r="H678" s="2"/>
    </row>
    <row r="679" spans="1:8">
      <c r="A679" s="2"/>
      <c r="B679" s="2"/>
      <c r="C679" s="2"/>
      <c r="D679" s="2"/>
      <c r="E679" s="2"/>
      <c r="F679" s="2"/>
      <c r="G679" s="2"/>
      <c r="H679" s="2"/>
    </row>
    <row r="680" spans="1:8">
      <c r="A680" s="2"/>
      <c r="B680" s="2"/>
      <c r="C680" s="2"/>
      <c r="D680" s="2"/>
      <c r="E680" s="2"/>
      <c r="F680" s="2"/>
      <c r="G680" s="2"/>
      <c r="H680" s="2"/>
    </row>
    <row r="681" spans="1:8">
      <c r="A681" s="2"/>
      <c r="B681" s="2"/>
      <c r="C681" s="2"/>
      <c r="D681" s="2"/>
      <c r="E681" s="2"/>
      <c r="F681" s="2"/>
      <c r="G681" s="2"/>
      <c r="H681" s="2"/>
    </row>
    <row r="682" spans="1:8">
      <c r="A682" s="2"/>
      <c r="B682" s="2"/>
      <c r="C682" s="2"/>
      <c r="D682" s="2"/>
      <c r="E682" s="2"/>
      <c r="F682" s="2"/>
      <c r="G682" s="2"/>
      <c r="H682" s="2"/>
    </row>
    <row r="683" spans="1:8">
      <c r="A683" s="2"/>
      <c r="B683" s="2"/>
      <c r="C683" s="2"/>
      <c r="D683" s="2"/>
      <c r="E683" s="2"/>
      <c r="F683" s="2"/>
      <c r="G683" s="2"/>
      <c r="H683" s="2"/>
    </row>
    <row r="684" spans="1:8">
      <c r="A684" s="2"/>
      <c r="B684" s="2"/>
      <c r="C684" s="2"/>
      <c r="D684" s="2"/>
      <c r="E684" s="2"/>
      <c r="F684" s="2"/>
      <c r="G684" s="2"/>
      <c r="H684" s="2"/>
    </row>
    <row r="685" spans="1:8">
      <c r="A685" s="2"/>
      <c r="B685" s="2"/>
      <c r="C685" s="2"/>
      <c r="D685" s="2"/>
      <c r="E685" s="2"/>
      <c r="F685" s="2"/>
      <c r="G685" s="2"/>
      <c r="H685" s="2"/>
    </row>
    <row r="686" spans="1:8">
      <c r="A686" s="2"/>
      <c r="B686" s="2"/>
      <c r="C686" s="2"/>
      <c r="D686" s="2"/>
      <c r="E686" s="2"/>
      <c r="F686" s="2"/>
      <c r="G686" s="2"/>
      <c r="H686" s="2"/>
    </row>
    <row r="687" spans="1:8">
      <c r="A687" s="2"/>
      <c r="B687" s="2"/>
      <c r="C687" s="2"/>
      <c r="D687" s="2"/>
      <c r="E687" s="2"/>
      <c r="F687" s="2"/>
      <c r="G687" s="2"/>
      <c r="H687" s="2"/>
    </row>
    <row r="688" spans="1:8">
      <c r="A688" s="2"/>
      <c r="B688" s="2"/>
      <c r="C688" s="2"/>
      <c r="D688" s="2"/>
      <c r="E688" s="2"/>
      <c r="F688" s="2"/>
      <c r="G688" s="2"/>
      <c r="H688" s="2"/>
    </row>
    <row r="689" spans="1:8">
      <c r="A689" s="2"/>
      <c r="B689" s="2"/>
      <c r="C689" s="2"/>
      <c r="D689" s="2"/>
      <c r="E689" s="2"/>
      <c r="F689" s="2"/>
      <c r="G689" s="2"/>
      <c r="H689" s="2"/>
    </row>
    <row r="690" spans="1:8">
      <c r="A690" s="2"/>
      <c r="B690" s="2"/>
      <c r="C690" s="2"/>
      <c r="D690" s="2"/>
      <c r="E690" s="2"/>
      <c r="F690" s="2"/>
      <c r="G690" s="2"/>
      <c r="H690" s="2"/>
    </row>
    <row r="691" spans="1:8">
      <c r="A691" s="2"/>
      <c r="B691" s="2"/>
      <c r="C691" s="2"/>
      <c r="D691" s="2"/>
      <c r="E691" s="2"/>
      <c r="F691" s="2"/>
      <c r="G691" s="2"/>
      <c r="H691" s="2"/>
    </row>
    <row r="692" spans="1:8">
      <c r="A692" s="2"/>
      <c r="B692" s="2"/>
      <c r="C692" s="2"/>
      <c r="D692" s="2"/>
      <c r="E692" s="2"/>
      <c r="F692" s="2"/>
      <c r="G692" s="2"/>
      <c r="H692" s="2"/>
    </row>
    <row r="693" spans="1:8">
      <c r="A693" s="2"/>
      <c r="B693" s="2"/>
      <c r="C693" s="2"/>
      <c r="D693" s="2"/>
      <c r="E693" s="2"/>
      <c r="F693" s="2"/>
      <c r="G693" s="2"/>
      <c r="H693" s="2"/>
    </row>
    <row r="694" spans="1:8">
      <c r="A694" s="2"/>
      <c r="B694" s="2"/>
      <c r="C694" s="2"/>
      <c r="D694" s="2"/>
      <c r="E694" s="2"/>
      <c r="F694" s="2"/>
      <c r="G694" s="2"/>
      <c r="H694" s="2"/>
    </row>
    <row r="695" spans="1:8">
      <c r="A695" s="2"/>
      <c r="B695" s="2"/>
      <c r="C695" s="2"/>
      <c r="D695" s="2"/>
      <c r="E695" s="2"/>
      <c r="F695" s="2"/>
      <c r="G695" s="2"/>
      <c r="H695" s="2"/>
    </row>
    <row r="696" spans="1:8">
      <c r="A696" s="2"/>
      <c r="B696" s="2"/>
      <c r="C696" s="2"/>
      <c r="D696" s="2"/>
      <c r="E696" s="2"/>
      <c r="F696" s="2"/>
      <c r="G696" s="2"/>
      <c r="H696" s="2"/>
    </row>
    <row r="697" spans="1:8">
      <c r="A697" s="2"/>
      <c r="B697" s="2"/>
      <c r="C697" s="2"/>
      <c r="D697" s="2"/>
      <c r="E697" s="2"/>
      <c r="F697" s="2"/>
      <c r="G697" s="2"/>
      <c r="H697" s="2"/>
    </row>
    <row r="698" spans="1:8">
      <c r="A698" s="2"/>
      <c r="B698" s="2"/>
      <c r="C698" s="2"/>
      <c r="D698" s="2"/>
      <c r="E698" s="2"/>
      <c r="F698" s="2"/>
      <c r="G698" s="2"/>
      <c r="H698" s="2"/>
    </row>
    <row r="699" spans="1:8">
      <c r="A699" s="2"/>
      <c r="B699" s="2"/>
      <c r="C699" s="2"/>
      <c r="D699" s="2"/>
      <c r="E699" s="2"/>
      <c r="F699" s="2"/>
      <c r="G699" s="2"/>
      <c r="H699" s="2"/>
    </row>
    <row r="700" spans="1:8">
      <c r="A700" s="2"/>
      <c r="B700" s="2"/>
      <c r="C700" s="2"/>
      <c r="D700" s="2"/>
      <c r="E700" s="2"/>
      <c r="F700" s="2"/>
      <c r="G700" s="2"/>
      <c r="H700" s="2"/>
    </row>
    <row r="701" spans="1:8">
      <c r="A701" s="2"/>
      <c r="B701" s="2"/>
      <c r="C701" s="2"/>
      <c r="D701" s="2"/>
      <c r="E701" s="2"/>
      <c r="F701" s="2"/>
      <c r="G701" s="2"/>
      <c r="H701" s="2"/>
    </row>
    <row r="702" spans="1:8">
      <c r="A702" s="2"/>
      <c r="B702" s="2"/>
      <c r="C702" s="2"/>
      <c r="D702" s="2"/>
      <c r="E702" s="2"/>
      <c r="F702" s="2"/>
      <c r="G702" s="2"/>
      <c r="H702" s="2"/>
    </row>
    <row r="703" spans="1:8">
      <c r="A703" s="2"/>
      <c r="B703" s="2"/>
      <c r="C703" s="2"/>
      <c r="D703" s="2"/>
      <c r="E703" s="2"/>
      <c r="F703" s="2"/>
      <c r="G703" s="2"/>
      <c r="H703" s="2"/>
    </row>
    <row r="704" spans="1:8">
      <c r="A704" s="2"/>
      <c r="B704" s="2"/>
      <c r="C704" s="2"/>
      <c r="D704" s="2"/>
      <c r="E704" s="2"/>
      <c r="F704" s="2"/>
      <c r="G704" s="2"/>
      <c r="H704" s="2"/>
    </row>
    <row r="705" spans="1:8">
      <c r="A705" s="2"/>
      <c r="B705" s="2"/>
      <c r="C705" s="2"/>
      <c r="D705" s="2"/>
      <c r="E705" s="2"/>
      <c r="F705" s="2"/>
      <c r="G705" s="2"/>
      <c r="H705" s="2"/>
    </row>
    <row r="706" spans="1:8">
      <c r="A706" s="2"/>
      <c r="B706" s="2"/>
      <c r="C706" s="2"/>
      <c r="D706" s="2"/>
      <c r="E706" s="2"/>
      <c r="F706" s="2"/>
      <c r="G706" s="2"/>
      <c r="H706" s="2"/>
    </row>
    <row r="707" spans="1:8">
      <c r="A707" s="2"/>
      <c r="B707" s="2"/>
      <c r="C707" s="2"/>
      <c r="D707" s="2"/>
      <c r="E707" s="2"/>
      <c r="F707" s="2"/>
      <c r="G707" s="2"/>
      <c r="H707" s="2"/>
    </row>
    <row r="708" spans="1:8">
      <c r="A708" s="2"/>
      <c r="B708" s="2"/>
      <c r="C708" s="2"/>
      <c r="D708" s="2"/>
      <c r="E708" s="2"/>
      <c r="F708" s="2"/>
      <c r="G708" s="2"/>
      <c r="H708" s="2"/>
    </row>
    <row r="709" spans="1:8">
      <c r="A709" s="2"/>
      <c r="B709" s="2"/>
      <c r="C709" s="2"/>
      <c r="D709" s="2"/>
      <c r="E709" s="2"/>
      <c r="F709" s="2"/>
      <c r="G709" s="2"/>
      <c r="H709" s="2"/>
    </row>
    <row r="710" spans="1:8">
      <c r="A710" s="2"/>
      <c r="B710" s="2"/>
      <c r="C710" s="2"/>
      <c r="D710" s="2"/>
      <c r="E710" s="2"/>
      <c r="F710" s="2"/>
      <c r="G710" s="2"/>
      <c r="H710" s="2"/>
    </row>
    <row r="711" spans="1:8">
      <c r="A711" s="2"/>
      <c r="B711" s="2"/>
      <c r="C711" s="2"/>
      <c r="D711" s="2"/>
      <c r="E711" s="2"/>
      <c r="F711" s="2"/>
      <c r="G711" s="2"/>
      <c r="H711" s="2"/>
    </row>
    <row r="712" spans="1:8">
      <c r="A712" s="2"/>
      <c r="B712" s="2"/>
      <c r="C712" s="2"/>
      <c r="D712" s="2"/>
      <c r="E712" s="2"/>
      <c r="F712" s="2"/>
      <c r="G712" s="2"/>
      <c r="H712" s="2"/>
    </row>
    <row r="713" spans="1:8">
      <c r="A713" s="2"/>
      <c r="B713" s="2"/>
      <c r="C713" s="2"/>
      <c r="D713" s="2"/>
      <c r="E713" s="2"/>
      <c r="F713" s="2"/>
      <c r="G713" s="2"/>
      <c r="H713" s="2"/>
    </row>
    <row r="714" spans="1:8">
      <c r="A714" s="2"/>
      <c r="B714" s="2"/>
      <c r="C714" s="2"/>
      <c r="D714" s="2"/>
      <c r="E714" s="2"/>
      <c r="F714" s="2"/>
      <c r="G714" s="2"/>
      <c r="H714" s="2"/>
    </row>
    <row r="715" spans="1:8">
      <c r="A715" s="2"/>
      <c r="B715" s="2"/>
      <c r="C715" s="2"/>
      <c r="D715" s="2"/>
      <c r="E715" s="2"/>
      <c r="F715" s="2"/>
      <c r="G715" s="2"/>
      <c r="H715" s="2"/>
    </row>
    <row r="716" spans="1:8">
      <c r="A716" s="2"/>
      <c r="B716" s="2"/>
      <c r="C716" s="2"/>
      <c r="D716" s="2"/>
      <c r="E716" s="2"/>
      <c r="F716" s="2"/>
      <c r="G716" s="2"/>
      <c r="H716" s="2"/>
    </row>
    <row r="717" spans="1:8">
      <c r="A717" s="2"/>
      <c r="B717" s="2"/>
      <c r="C717" s="2"/>
      <c r="D717" s="2"/>
      <c r="E717" s="2"/>
      <c r="F717" s="2"/>
      <c r="G717" s="2"/>
      <c r="H717" s="2"/>
    </row>
    <row r="718" spans="1:8">
      <c r="A718" s="2"/>
      <c r="B718" s="2"/>
      <c r="C718" s="2"/>
      <c r="D718" s="2"/>
      <c r="E718" s="2"/>
      <c r="F718" s="2"/>
      <c r="G718" s="2"/>
      <c r="H718" s="2"/>
    </row>
    <row r="719" spans="1:8">
      <c r="A719" s="2"/>
      <c r="B719" s="2"/>
      <c r="C719" s="2"/>
      <c r="D719" s="2"/>
      <c r="E719" s="2"/>
      <c r="F719" s="2"/>
      <c r="G719" s="2"/>
      <c r="H719" s="2"/>
    </row>
    <row r="720" spans="1:8">
      <c r="A720" s="2"/>
      <c r="B720" s="2"/>
      <c r="C720" s="2"/>
      <c r="D720" s="2"/>
      <c r="E720" s="2"/>
      <c r="F720" s="2"/>
      <c r="G720" s="2"/>
      <c r="H720" s="2"/>
    </row>
    <row r="721" spans="1:8">
      <c r="A721" s="2"/>
      <c r="B721" s="2"/>
      <c r="C721" s="2"/>
      <c r="D721" s="2"/>
      <c r="E721" s="2"/>
      <c r="F721" s="2"/>
      <c r="G721" s="2"/>
      <c r="H721" s="2"/>
    </row>
    <row r="722" spans="1:8">
      <c r="A722" s="2"/>
      <c r="B722" s="2"/>
      <c r="C722" s="2"/>
      <c r="D722" s="2"/>
      <c r="E722" s="2"/>
      <c r="F722" s="2"/>
      <c r="G722" s="2"/>
      <c r="H722" s="2"/>
    </row>
    <row r="723" spans="1:8">
      <c r="A723" s="2"/>
      <c r="B723" s="2"/>
      <c r="C723" s="2"/>
      <c r="D723" s="2"/>
      <c r="E723" s="2"/>
      <c r="F723" s="2"/>
      <c r="G723" s="2"/>
      <c r="H723" s="2"/>
    </row>
    <row r="724" spans="1:8">
      <c r="A724" s="2"/>
      <c r="B724" s="2"/>
      <c r="C724" s="2"/>
      <c r="D724" s="2"/>
      <c r="E724" s="2"/>
      <c r="F724" s="2"/>
      <c r="G724" s="2"/>
      <c r="H724" s="2"/>
    </row>
    <row r="725" spans="1:8">
      <c r="A725" s="2"/>
      <c r="B725" s="2"/>
      <c r="C725" s="2"/>
      <c r="D725" s="2"/>
      <c r="E725" s="2"/>
      <c r="F725" s="2"/>
      <c r="G725" s="2"/>
      <c r="H725" s="2"/>
    </row>
    <row r="726" spans="1:8">
      <c r="A726" s="2"/>
      <c r="B726" s="2"/>
      <c r="C726" s="2"/>
      <c r="D726" s="2"/>
      <c r="E726" s="2"/>
      <c r="F726" s="2"/>
      <c r="G726" s="2"/>
      <c r="H726" s="2"/>
    </row>
    <row r="727" spans="1:8">
      <c r="A727" s="2"/>
      <c r="B727" s="2"/>
      <c r="C727" s="2"/>
      <c r="D727" s="2"/>
      <c r="E727" s="2"/>
      <c r="F727" s="2"/>
      <c r="G727" s="2"/>
      <c r="H727" s="2"/>
    </row>
    <row r="728" spans="1:8">
      <c r="A728" s="2"/>
      <c r="B728" s="2"/>
      <c r="C728" s="2"/>
      <c r="D728" s="2"/>
      <c r="E728" s="2"/>
      <c r="F728" s="2"/>
      <c r="G728" s="2"/>
      <c r="H728" s="2"/>
    </row>
    <row r="729" spans="1:8">
      <c r="A729" s="2"/>
      <c r="B729" s="2"/>
      <c r="C729" s="2"/>
      <c r="D729" s="2"/>
      <c r="E729" s="2"/>
      <c r="F729" s="2"/>
      <c r="G729" s="2"/>
      <c r="H729" s="2"/>
    </row>
    <row r="730" spans="1:8">
      <c r="A730" s="2"/>
      <c r="B730" s="2"/>
      <c r="C730" s="2"/>
      <c r="D730" s="2"/>
      <c r="E730" s="2"/>
      <c r="F730" s="2"/>
      <c r="G730" s="2"/>
      <c r="H730" s="2"/>
    </row>
    <row r="731" spans="1:8">
      <c r="A731" s="2"/>
      <c r="B731" s="2"/>
      <c r="C731" s="2"/>
      <c r="D731" s="2"/>
      <c r="E731" s="2"/>
      <c r="F731" s="2"/>
      <c r="G731" s="2"/>
      <c r="H731" s="2"/>
    </row>
    <row r="732" spans="1:8">
      <c r="A732" s="2"/>
      <c r="B732" s="2"/>
      <c r="C732" s="2"/>
      <c r="D732" s="2"/>
      <c r="E732" s="2"/>
      <c r="F732" s="2"/>
      <c r="G732" s="2"/>
      <c r="H732" s="2"/>
    </row>
    <row r="733" spans="1:8">
      <c r="A733" s="2"/>
      <c r="B733" s="2"/>
      <c r="C733" s="2"/>
      <c r="D733" s="2"/>
      <c r="E733" s="2"/>
      <c r="F733" s="2"/>
      <c r="G733" s="2"/>
      <c r="H733" s="2"/>
    </row>
    <row r="734" spans="1:8">
      <c r="A734" s="2"/>
      <c r="B734" s="2"/>
      <c r="C734" s="2"/>
      <c r="D734" s="2"/>
      <c r="E734" s="2"/>
      <c r="F734" s="2"/>
      <c r="G734" s="2"/>
      <c r="H734" s="2"/>
    </row>
    <row r="735" spans="1:8">
      <c r="A735" s="2"/>
      <c r="B735" s="2"/>
      <c r="C735" s="2"/>
      <c r="D735" s="2"/>
      <c r="E735" s="2"/>
      <c r="F735" s="2"/>
      <c r="G735" s="2"/>
      <c r="H735" s="2"/>
    </row>
    <row r="736" spans="1:8">
      <c r="A736" s="2"/>
      <c r="B736" s="2"/>
      <c r="C736" s="2"/>
      <c r="D736" s="2"/>
      <c r="E736" s="2"/>
      <c r="F736" s="2"/>
      <c r="G736" s="2"/>
      <c r="H736" s="2"/>
    </row>
    <row r="737" spans="1:8">
      <c r="A737" s="2"/>
      <c r="B737" s="2"/>
      <c r="C737" s="2"/>
      <c r="D737" s="2"/>
      <c r="E737" s="2"/>
      <c r="F737" s="2"/>
      <c r="G737" s="2"/>
      <c r="H737" s="2"/>
    </row>
    <row r="738" spans="1:8">
      <c r="A738" s="2"/>
      <c r="B738" s="2"/>
      <c r="C738" s="2"/>
      <c r="D738" s="2"/>
      <c r="E738" s="2"/>
      <c r="F738" s="2"/>
      <c r="G738" s="2"/>
      <c r="H738" s="2"/>
    </row>
    <row r="739" spans="1:8">
      <c r="A739" s="2"/>
      <c r="B739" s="2"/>
      <c r="C739" s="2"/>
      <c r="D739" s="2"/>
      <c r="E739" s="2"/>
      <c r="F739" s="2"/>
      <c r="G739" s="2"/>
      <c r="H739" s="2"/>
    </row>
    <row r="740" spans="1:8">
      <c r="A740" s="2"/>
      <c r="B740" s="2"/>
      <c r="C740" s="2"/>
      <c r="D740" s="2"/>
      <c r="E740" s="2"/>
      <c r="F740" s="2"/>
      <c r="G740" s="2"/>
      <c r="H740" s="2"/>
    </row>
    <row r="741" spans="1:8">
      <c r="A741" s="2"/>
      <c r="B741" s="2"/>
      <c r="C741" s="2"/>
      <c r="D741" s="2"/>
      <c r="E741" s="2"/>
      <c r="F741" s="2"/>
      <c r="G741" s="2"/>
      <c r="H741" s="2"/>
    </row>
    <row r="742" spans="1:8">
      <c r="A742" s="2"/>
      <c r="B742" s="2"/>
      <c r="C742" s="2"/>
      <c r="D742" s="2"/>
      <c r="E742" s="2"/>
      <c r="F742" s="2"/>
      <c r="G742" s="2"/>
      <c r="H742" s="2"/>
    </row>
    <row r="743" spans="1:8">
      <c r="A743" s="2"/>
      <c r="B743" s="2"/>
      <c r="C743" s="2"/>
      <c r="D743" s="2"/>
      <c r="E743" s="2"/>
      <c r="F743" s="2"/>
      <c r="G743" s="2"/>
      <c r="H743" s="2"/>
    </row>
    <row r="744" spans="1:8">
      <c r="A744" s="2"/>
      <c r="B744" s="2"/>
      <c r="C744" s="2"/>
      <c r="D744" s="2"/>
      <c r="E744" s="2"/>
      <c r="F744" s="2"/>
      <c r="G744" s="2"/>
      <c r="H744" s="2"/>
    </row>
    <row r="745" spans="1:8">
      <c r="A745" s="2"/>
      <c r="B745" s="2"/>
      <c r="C745" s="2"/>
      <c r="D745" s="2"/>
      <c r="E745" s="2"/>
      <c r="F745" s="2"/>
      <c r="G745" s="2"/>
      <c r="H745" s="2"/>
    </row>
    <row r="746" spans="1:8">
      <c r="A746" s="2"/>
      <c r="B746" s="2"/>
      <c r="C746" s="2"/>
      <c r="D746" s="2"/>
      <c r="E746" s="2"/>
      <c r="F746" s="2"/>
      <c r="G746" s="2"/>
      <c r="H746" s="2"/>
    </row>
    <row r="747" spans="1:8">
      <c r="A747" s="2"/>
      <c r="B747" s="2"/>
      <c r="C747" s="2"/>
      <c r="D747" s="2"/>
      <c r="E747" s="2"/>
      <c r="F747" s="2"/>
      <c r="G747" s="2"/>
      <c r="H747" s="2"/>
    </row>
    <row r="748" spans="1:8">
      <c r="A748" s="2"/>
      <c r="B748" s="2"/>
      <c r="C748" s="2"/>
      <c r="D748" s="2"/>
      <c r="E748" s="2"/>
      <c r="F748" s="2"/>
      <c r="G748" s="2"/>
      <c r="H748" s="2"/>
    </row>
    <row r="749" spans="1:8">
      <c r="A749" s="2"/>
      <c r="B749" s="2"/>
      <c r="C749" s="2"/>
      <c r="D749" s="2"/>
      <c r="E749" s="2"/>
      <c r="F749" s="2"/>
      <c r="G749" s="2"/>
      <c r="H749" s="2"/>
    </row>
    <row r="750" spans="1:8">
      <c r="A750" s="2"/>
      <c r="B750" s="2"/>
      <c r="C750" s="2"/>
      <c r="D750" s="2"/>
      <c r="E750" s="2"/>
      <c r="F750" s="2"/>
      <c r="G750" s="2"/>
      <c r="H750" s="2"/>
    </row>
    <row r="751" spans="1:8">
      <c r="A751" s="2"/>
      <c r="B751" s="2"/>
      <c r="C751" s="2"/>
      <c r="D751" s="2"/>
      <c r="E751" s="2"/>
      <c r="F751" s="2"/>
      <c r="G751" s="2"/>
      <c r="H751" s="2"/>
    </row>
    <row r="752" spans="1:8">
      <c r="A752" s="2"/>
      <c r="B752" s="2"/>
      <c r="C752" s="2"/>
      <c r="D752" s="2"/>
      <c r="E752" s="2"/>
      <c r="F752" s="2"/>
      <c r="G752" s="2"/>
      <c r="H752" s="2"/>
    </row>
    <row r="753" spans="1:8">
      <c r="A753" s="2"/>
      <c r="B753" s="2"/>
      <c r="C753" s="2"/>
      <c r="D753" s="2"/>
      <c r="E753" s="2"/>
      <c r="F753" s="2"/>
      <c r="G753" s="2"/>
      <c r="H753" s="2"/>
    </row>
    <row r="754" spans="1:8">
      <c r="A754" s="2"/>
      <c r="B754" s="2"/>
      <c r="C754" s="2"/>
      <c r="D754" s="2"/>
      <c r="E754" s="2"/>
      <c r="F754" s="2"/>
      <c r="G754" s="2"/>
      <c r="H754" s="2"/>
    </row>
    <row r="755" spans="1:8">
      <c r="A755" s="2"/>
      <c r="B755" s="2"/>
      <c r="C755" s="2"/>
      <c r="D755" s="2"/>
      <c r="E755" s="2"/>
      <c r="F755" s="2"/>
      <c r="G755" s="2"/>
      <c r="H755" s="2"/>
    </row>
    <row r="756" spans="1:8">
      <c r="A756" s="2"/>
      <c r="B756" s="2"/>
      <c r="C756" s="2"/>
      <c r="D756" s="2"/>
      <c r="E756" s="2"/>
      <c r="F756" s="2"/>
      <c r="G756" s="2"/>
      <c r="H756" s="2"/>
    </row>
    <row r="757" spans="1:8">
      <c r="A757" s="2"/>
      <c r="B757" s="2"/>
      <c r="C757" s="2"/>
      <c r="D757" s="2"/>
      <c r="E757" s="2"/>
      <c r="F757" s="2"/>
      <c r="G757" s="2"/>
      <c r="H757" s="2"/>
    </row>
    <row r="758" spans="1:8">
      <c r="A758" s="2"/>
      <c r="B758" s="2"/>
      <c r="C758" s="2"/>
      <c r="D758" s="2"/>
      <c r="E758" s="2"/>
      <c r="F758" s="2"/>
      <c r="G758" s="2"/>
      <c r="H758" s="2"/>
    </row>
    <row r="759" spans="1:8">
      <c r="A759" s="2"/>
      <c r="B759" s="2"/>
      <c r="C759" s="2"/>
      <c r="D759" s="2"/>
      <c r="E759" s="2"/>
      <c r="F759" s="2"/>
      <c r="G759" s="2"/>
      <c r="H759" s="2"/>
    </row>
    <row r="760" spans="1:8">
      <c r="A760" s="2"/>
      <c r="B760" s="2"/>
      <c r="C760" s="2"/>
      <c r="D760" s="2"/>
      <c r="E760" s="2"/>
      <c r="F760" s="2"/>
      <c r="G760" s="2"/>
      <c r="H760" s="2"/>
    </row>
    <row r="761" spans="1:8">
      <c r="A761" s="2"/>
      <c r="B761" s="2"/>
      <c r="C761" s="2"/>
      <c r="D761" s="2"/>
      <c r="E761" s="2"/>
      <c r="F761" s="2"/>
      <c r="G761" s="2"/>
      <c r="H761" s="2"/>
    </row>
    <row r="762" spans="1:8">
      <c r="A762" s="2"/>
      <c r="B762" s="2"/>
      <c r="C762" s="2"/>
      <c r="D762" s="2"/>
      <c r="E762" s="2"/>
      <c r="F762" s="2"/>
      <c r="G762" s="2"/>
      <c r="H762" s="2"/>
    </row>
    <row r="763" spans="1:8">
      <c r="A763" s="2"/>
      <c r="B763" s="2"/>
      <c r="C763" s="2"/>
      <c r="D763" s="2"/>
      <c r="E763" s="2"/>
      <c r="F763" s="2"/>
      <c r="G763" s="2"/>
      <c r="H763" s="2"/>
    </row>
    <row r="764" spans="1:8">
      <c r="A764" s="2"/>
      <c r="B764" s="2"/>
      <c r="C764" s="2"/>
      <c r="D764" s="2"/>
      <c r="E764" s="2"/>
      <c r="F764" s="2"/>
      <c r="G764" s="2"/>
      <c r="H764" s="2"/>
    </row>
    <row r="765" spans="1:8">
      <c r="A765" s="2"/>
      <c r="B765" s="2"/>
      <c r="C765" s="2"/>
      <c r="D765" s="2"/>
      <c r="E765" s="2"/>
      <c r="F765" s="2"/>
      <c r="G765" s="2"/>
      <c r="H765" s="2"/>
    </row>
    <row r="766" spans="1:8">
      <c r="A766" s="2"/>
      <c r="B766" s="2"/>
      <c r="C766" s="2"/>
      <c r="D766" s="2"/>
      <c r="E766" s="2"/>
      <c r="F766" s="2"/>
      <c r="G766" s="2"/>
      <c r="H766" s="2"/>
    </row>
    <row r="767" spans="1:8">
      <c r="A767" s="2"/>
      <c r="B767" s="2"/>
      <c r="C767" s="2"/>
      <c r="D767" s="2"/>
      <c r="E767" s="2"/>
      <c r="F767" s="2"/>
      <c r="G767" s="2"/>
      <c r="H767" s="2"/>
    </row>
    <row r="768" spans="1:8">
      <c r="A768" s="2"/>
      <c r="B768" s="2"/>
      <c r="C768" s="2"/>
      <c r="D768" s="2"/>
      <c r="E768" s="2"/>
      <c r="F768" s="2"/>
      <c r="G768" s="2"/>
      <c r="H768" s="2"/>
    </row>
    <row r="769" spans="1:8">
      <c r="A769" s="2"/>
      <c r="B769" s="2"/>
      <c r="C769" s="2"/>
      <c r="D769" s="2"/>
      <c r="E769" s="2"/>
      <c r="F769" s="2"/>
      <c r="G769" s="2"/>
      <c r="H769" s="2"/>
    </row>
    <row r="770" spans="1:8">
      <c r="A770" s="2"/>
      <c r="B770" s="2"/>
      <c r="C770" s="2"/>
      <c r="D770" s="2"/>
      <c r="E770" s="2"/>
      <c r="F770" s="2"/>
      <c r="G770" s="2"/>
      <c r="H770" s="2"/>
    </row>
    <row r="771" spans="1:8">
      <c r="A771" s="2"/>
      <c r="B771" s="2"/>
      <c r="C771" s="2"/>
      <c r="D771" s="2"/>
      <c r="E771" s="2"/>
      <c r="F771" s="2"/>
      <c r="G771" s="2"/>
      <c r="H771" s="2"/>
    </row>
    <row r="772" spans="1:8">
      <c r="A772" s="2"/>
      <c r="B772" s="2"/>
      <c r="C772" s="2"/>
      <c r="D772" s="2"/>
      <c r="E772" s="2"/>
      <c r="F772" s="2"/>
      <c r="G772" s="2"/>
      <c r="H772" s="2"/>
    </row>
    <row r="773" spans="1:8">
      <c r="A773" s="2"/>
      <c r="B773" s="2"/>
      <c r="C773" s="2"/>
      <c r="D773" s="2"/>
      <c r="E773" s="2"/>
      <c r="F773" s="2"/>
      <c r="G773" s="2"/>
      <c r="H773" s="2"/>
    </row>
    <row r="774" spans="1:8">
      <c r="A774" s="2"/>
      <c r="B774" s="2"/>
      <c r="C774" s="2"/>
      <c r="D774" s="2"/>
      <c r="E774" s="2"/>
      <c r="F774" s="2"/>
      <c r="G774" s="2"/>
      <c r="H774" s="2"/>
    </row>
    <row r="775" spans="1:8">
      <c r="A775" s="2"/>
      <c r="B775" s="2"/>
      <c r="C775" s="2"/>
      <c r="D775" s="2"/>
      <c r="E775" s="2"/>
      <c r="F775" s="2"/>
      <c r="G775" s="2"/>
      <c r="H775" s="2"/>
    </row>
    <row r="776" spans="1:8">
      <c r="A776" s="2"/>
      <c r="B776" s="2"/>
      <c r="C776" s="2"/>
      <c r="D776" s="2"/>
      <c r="E776" s="2"/>
      <c r="F776" s="2"/>
      <c r="G776" s="2"/>
      <c r="H776" s="2"/>
    </row>
    <row r="777" spans="1:8">
      <c r="A777" s="2"/>
      <c r="B777" s="2"/>
      <c r="C777" s="2"/>
      <c r="D777" s="2"/>
      <c r="E777" s="2"/>
      <c r="F777" s="2"/>
      <c r="G777" s="2"/>
      <c r="H777" s="2"/>
    </row>
    <row r="778" spans="1:8">
      <c r="A778" s="2"/>
      <c r="B778" s="2"/>
      <c r="C778" s="2"/>
      <c r="D778" s="2"/>
      <c r="E778" s="2"/>
      <c r="F778" s="2"/>
      <c r="G778" s="2"/>
      <c r="H778" s="2"/>
    </row>
    <row r="779" spans="1:8">
      <c r="A779" s="2"/>
      <c r="B779" s="2"/>
      <c r="C779" s="2"/>
      <c r="D779" s="2"/>
      <c r="E779" s="2"/>
      <c r="F779" s="2"/>
      <c r="G779" s="2"/>
      <c r="H779" s="2"/>
    </row>
    <row r="780" spans="1:8">
      <c r="A780" s="2"/>
      <c r="B780" s="2"/>
      <c r="C780" s="2"/>
      <c r="D780" s="2"/>
      <c r="E780" s="2"/>
      <c r="F780" s="2"/>
      <c r="G780" s="2"/>
      <c r="H780" s="2"/>
    </row>
    <row r="781" spans="1:8">
      <c r="A781" s="2"/>
      <c r="B781" s="2"/>
      <c r="C781" s="2"/>
      <c r="D781" s="2"/>
      <c r="E781" s="2"/>
      <c r="F781" s="2"/>
      <c r="G781" s="2"/>
      <c r="H781" s="2"/>
    </row>
    <row r="782" spans="1:8">
      <c r="A782" s="2"/>
      <c r="B782" s="2"/>
      <c r="C782" s="2"/>
      <c r="D782" s="2"/>
      <c r="E782" s="2"/>
      <c r="F782" s="2"/>
      <c r="G782" s="2"/>
      <c r="H782" s="2"/>
    </row>
    <row r="783" spans="1:8">
      <c r="A783" s="2"/>
      <c r="B783" s="2"/>
      <c r="C783" s="2"/>
      <c r="D783" s="2"/>
      <c r="E783" s="2"/>
      <c r="F783" s="2"/>
      <c r="G783" s="2"/>
      <c r="H783" s="2"/>
    </row>
    <row r="784" spans="1:8">
      <c r="A784" s="2"/>
      <c r="B784" s="2"/>
      <c r="C784" s="2"/>
      <c r="D784" s="2"/>
      <c r="E784" s="2"/>
      <c r="F784" s="2"/>
      <c r="G784" s="2"/>
      <c r="H784" s="2"/>
    </row>
    <row r="785" spans="1:8">
      <c r="A785" s="2"/>
      <c r="B785" s="2"/>
      <c r="C785" s="2"/>
      <c r="D785" s="2"/>
      <c r="E785" s="2"/>
      <c r="F785" s="2"/>
      <c r="G785" s="2"/>
      <c r="H785" s="2"/>
    </row>
    <row r="786" spans="1:8">
      <c r="A786" s="2"/>
      <c r="B786" s="2"/>
      <c r="C786" s="2"/>
      <c r="D786" s="2"/>
      <c r="E786" s="2"/>
      <c r="F786" s="2"/>
      <c r="G786" s="2"/>
      <c r="H786" s="2"/>
    </row>
    <row r="787" spans="1:8">
      <c r="A787" s="2"/>
      <c r="B787" s="2"/>
      <c r="C787" s="2"/>
      <c r="D787" s="2"/>
      <c r="E787" s="2"/>
      <c r="F787" s="2"/>
      <c r="G787" s="2"/>
      <c r="H787" s="2"/>
    </row>
    <row r="788" spans="1:8">
      <c r="A788" s="2"/>
      <c r="B788" s="2"/>
      <c r="C788" s="2"/>
      <c r="D788" s="2"/>
      <c r="E788" s="2"/>
      <c r="F788" s="2"/>
      <c r="G788" s="2"/>
      <c r="H788" s="2"/>
    </row>
    <row r="789" spans="1:8">
      <c r="A789" s="2"/>
      <c r="B789" s="2"/>
      <c r="C789" s="2"/>
      <c r="D789" s="2"/>
      <c r="E789" s="2"/>
      <c r="F789" s="2"/>
      <c r="G789" s="2"/>
      <c r="H789" s="2"/>
    </row>
    <row r="790" spans="1:8">
      <c r="A790" s="2"/>
      <c r="B790" s="2"/>
      <c r="C790" s="2"/>
      <c r="D790" s="2"/>
      <c r="E790" s="2"/>
      <c r="F790" s="2"/>
      <c r="G790" s="2"/>
      <c r="H790" s="2"/>
    </row>
    <row r="791" spans="1:8">
      <c r="A791" s="2"/>
      <c r="B791" s="2"/>
      <c r="C791" s="2"/>
      <c r="D791" s="2"/>
      <c r="E791" s="2"/>
      <c r="F791" s="2"/>
      <c r="G791" s="2"/>
      <c r="H791" s="2"/>
    </row>
    <row r="792" spans="1:8">
      <c r="A792" s="2"/>
      <c r="B792" s="2"/>
      <c r="C792" s="2"/>
      <c r="D792" s="2"/>
      <c r="E792" s="2"/>
      <c r="F792" s="2"/>
      <c r="G792" s="2"/>
      <c r="H792" s="2"/>
    </row>
    <row r="793" spans="1:8">
      <c r="A793" s="2"/>
      <c r="B793" s="2"/>
      <c r="C793" s="2"/>
      <c r="D793" s="2"/>
      <c r="E793" s="2"/>
      <c r="F793" s="2"/>
      <c r="G793" s="2"/>
      <c r="H793" s="2"/>
    </row>
    <row r="794" spans="1:8">
      <c r="A794" s="2"/>
      <c r="B794" s="2"/>
      <c r="C794" s="2"/>
      <c r="D794" s="2"/>
      <c r="E794" s="2"/>
      <c r="F794" s="2"/>
      <c r="G794" s="2"/>
      <c r="H794" s="2"/>
    </row>
    <row r="795" spans="1:8">
      <c r="A795" s="2"/>
      <c r="B795" s="2"/>
      <c r="C795" s="2"/>
      <c r="D795" s="2"/>
      <c r="E795" s="2"/>
      <c r="F795" s="2"/>
      <c r="G795" s="2"/>
      <c r="H795" s="2"/>
    </row>
    <row r="796" spans="1:8">
      <c r="A796" s="2"/>
      <c r="B796" s="2"/>
      <c r="C796" s="2"/>
      <c r="D796" s="2"/>
      <c r="E796" s="2"/>
      <c r="F796" s="2"/>
      <c r="G796" s="2"/>
      <c r="H796" s="2"/>
    </row>
    <row r="797" spans="1:8">
      <c r="A797" s="2"/>
      <c r="B797" s="2"/>
      <c r="C797" s="2"/>
      <c r="D797" s="2"/>
      <c r="E797" s="2"/>
      <c r="F797" s="2"/>
      <c r="G797" s="2"/>
      <c r="H797" s="2"/>
    </row>
    <row r="798" spans="1:8">
      <c r="A798" s="2"/>
      <c r="B798" s="2"/>
      <c r="C798" s="2"/>
      <c r="D798" s="2"/>
      <c r="E798" s="2"/>
      <c r="F798" s="2"/>
      <c r="G798" s="2"/>
      <c r="H798" s="2"/>
    </row>
    <row r="799" spans="1:8">
      <c r="A799" s="2"/>
      <c r="B799" s="2"/>
      <c r="C799" s="2"/>
      <c r="D799" s="2"/>
      <c r="E799" s="2"/>
      <c r="F799" s="2"/>
      <c r="G799" s="2"/>
      <c r="H799" s="2"/>
    </row>
    <row r="800" spans="1:8">
      <c r="A800" s="2"/>
      <c r="B800" s="2"/>
      <c r="C800" s="2"/>
      <c r="D800" s="2"/>
      <c r="E800" s="2"/>
      <c r="F800" s="2"/>
      <c r="G800" s="2"/>
      <c r="H800" s="2"/>
    </row>
    <row r="801" spans="1:8">
      <c r="A801" s="2"/>
      <c r="B801" s="2"/>
      <c r="C801" s="2"/>
      <c r="D801" s="2"/>
      <c r="E801" s="2"/>
      <c r="F801" s="2"/>
      <c r="G801" s="2"/>
      <c r="H801" s="2"/>
    </row>
    <row r="802" spans="1:8">
      <c r="A802" s="2"/>
      <c r="B802" s="2"/>
      <c r="C802" s="2"/>
      <c r="D802" s="2"/>
      <c r="E802" s="2"/>
      <c r="F802" s="2"/>
      <c r="G802" s="2"/>
      <c r="H802" s="2"/>
    </row>
    <row r="803" spans="1:8">
      <c r="A803" s="2"/>
      <c r="B803" s="2"/>
      <c r="C803" s="2"/>
      <c r="D803" s="2"/>
      <c r="E803" s="2"/>
      <c r="F803" s="2"/>
      <c r="G803" s="2"/>
      <c r="H803" s="2"/>
    </row>
    <row r="804" spans="1:8">
      <c r="A804" s="2"/>
      <c r="B804" s="2"/>
      <c r="C804" s="2"/>
      <c r="D804" s="2"/>
      <c r="E804" s="2"/>
      <c r="F804" s="2"/>
      <c r="G804" s="2"/>
      <c r="H804" s="2"/>
    </row>
    <row r="805" spans="1:8">
      <c r="A805" s="2"/>
      <c r="B805" s="2"/>
      <c r="C805" s="2"/>
      <c r="D805" s="2"/>
      <c r="E805" s="2"/>
      <c r="F805" s="2"/>
      <c r="G805" s="2"/>
      <c r="H805" s="2"/>
    </row>
    <row r="806" spans="1:8">
      <c r="A806" s="2"/>
      <c r="B806" s="2"/>
      <c r="C806" s="2"/>
      <c r="D806" s="2"/>
      <c r="E806" s="2"/>
      <c r="F806" s="2"/>
      <c r="G806" s="2"/>
      <c r="H806" s="2"/>
    </row>
    <row r="807" spans="1:8">
      <c r="A807" s="2"/>
      <c r="B807" s="2"/>
      <c r="C807" s="2"/>
      <c r="D807" s="2"/>
      <c r="E807" s="2"/>
      <c r="F807" s="2"/>
      <c r="G807" s="2"/>
      <c r="H807" s="2"/>
    </row>
    <row r="808" spans="1:8">
      <c r="A808" s="2"/>
      <c r="B808" s="2"/>
      <c r="C808" s="2"/>
      <c r="D808" s="2"/>
      <c r="E808" s="2"/>
      <c r="F808" s="2"/>
      <c r="G808" s="2"/>
      <c r="H808" s="2"/>
    </row>
    <row r="809" spans="1:8">
      <c r="A809" s="2"/>
      <c r="B809" s="2"/>
      <c r="C809" s="2"/>
      <c r="D809" s="2"/>
      <c r="E809" s="2"/>
      <c r="F809" s="2"/>
      <c r="G809" s="2"/>
      <c r="H809" s="2"/>
    </row>
    <row r="810" spans="1:8">
      <c r="A810" s="2"/>
      <c r="B810" s="2"/>
      <c r="C810" s="2"/>
      <c r="D810" s="2"/>
      <c r="E810" s="2"/>
      <c r="F810" s="2"/>
      <c r="G810" s="2"/>
      <c r="H810" s="2"/>
    </row>
    <row r="811" spans="1:8">
      <c r="A811" s="2"/>
      <c r="B811" s="2"/>
      <c r="C811" s="2"/>
      <c r="D811" s="2"/>
      <c r="E811" s="2"/>
      <c r="F811" s="2"/>
      <c r="G811" s="2"/>
      <c r="H811" s="2"/>
    </row>
    <row r="812" spans="1:8">
      <c r="A812" s="2"/>
      <c r="B812" s="2"/>
      <c r="C812" s="2"/>
      <c r="D812" s="2"/>
      <c r="E812" s="2"/>
      <c r="F812" s="2"/>
      <c r="G812" s="2"/>
      <c r="H812" s="2"/>
    </row>
    <row r="813" spans="1:8">
      <c r="A813" s="2"/>
      <c r="B813" s="2"/>
      <c r="C813" s="2"/>
      <c r="D813" s="2"/>
      <c r="E813" s="2"/>
      <c r="F813" s="2"/>
      <c r="G813" s="2"/>
      <c r="H813" s="2"/>
    </row>
    <row r="814" spans="1:8">
      <c r="A814" s="2"/>
      <c r="B814" s="2"/>
      <c r="C814" s="2"/>
      <c r="D814" s="2"/>
      <c r="E814" s="2"/>
      <c r="F814" s="2"/>
      <c r="G814" s="2"/>
      <c r="H814" s="2"/>
    </row>
    <row r="815" spans="1:8">
      <c r="A815" s="2"/>
      <c r="B815" s="2"/>
      <c r="C815" s="2"/>
      <c r="D815" s="2"/>
      <c r="E815" s="2"/>
      <c r="F815" s="2"/>
      <c r="G815" s="2"/>
      <c r="H815" s="2"/>
    </row>
    <row r="816" spans="1:8">
      <c r="A816" s="2"/>
      <c r="B816" s="2"/>
      <c r="C816" s="2"/>
      <c r="D816" s="2"/>
      <c r="E816" s="2"/>
      <c r="F816" s="2"/>
      <c r="G816" s="2"/>
      <c r="H816" s="2"/>
    </row>
    <row r="817" spans="1:8">
      <c r="A817" s="2"/>
      <c r="B817" s="2"/>
      <c r="C817" s="2"/>
      <c r="D817" s="2"/>
      <c r="E817" s="2"/>
      <c r="F817" s="2"/>
      <c r="G817" s="2"/>
      <c r="H817" s="2"/>
    </row>
    <row r="818" spans="1:8">
      <c r="A818" s="2"/>
      <c r="B818" s="2"/>
      <c r="C818" s="2"/>
      <c r="D818" s="2"/>
      <c r="E818" s="2"/>
      <c r="F818" s="2"/>
      <c r="G818" s="2"/>
      <c r="H818" s="2"/>
    </row>
    <row r="819" spans="1:8">
      <c r="A819" s="2"/>
      <c r="B819" s="2"/>
      <c r="C819" s="2"/>
      <c r="D819" s="2"/>
      <c r="E819" s="2"/>
      <c r="F819" s="2"/>
      <c r="G819" s="2"/>
      <c r="H819" s="2"/>
    </row>
    <row r="820" spans="1:8">
      <c r="A820" s="2"/>
      <c r="B820" s="2"/>
      <c r="C820" s="2"/>
      <c r="D820" s="2"/>
      <c r="E820" s="2"/>
      <c r="F820" s="2"/>
      <c r="G820" s="2"/>
      <c r="H820" s="2"/>
    </row>
    <row r="821" spans="1:8">
      <c r="A821" s="2"/>
      <c r="B821" s="2"/>
      <c r="C821" s="2"/>
      <c r="D821" s="2"/>
      <c r="E821" s="2"/>
      <c r="F821" s="2"/>
      <c r="G821" s="2"/>
      <c r="H821" s="2"/>
    </row>
    <row r="822" spans="1:8">
      <c r="A822" s="2"/>
      <c r="B822" s="2"/>
      <c r="C822" s="2"/>
      <c r="D822" s="2"/>
      <c r="E822" s="2"/>
      <c r="F822" s="2"/>
      <c r="G822" s="2"/>
      <c r="H822" s="2"/>
    </row>
    <row r="823" spans="1:8">
      <c r="A823" s="2"/>
      <c r="B823" s="2"/>
      <c r="C823" s="2"/>
      <c r="D823" s="2"/>
      <c r="E823" s="2"/>
      <c r="F823" s="2"/>
      <c r="G823" s="2"/>
      <c r="H823" s="2"/>
    </row>
    <row r="824" spans="1:8">
      <c r="A824" s="2"/>
      <c r="B824" s="2"/>
      <c r="C824" s="2"/>
      <c r="D824" s="2"/>
      <c r="E824" s="2"/>
      <c r="F824" s="2"/>
      <c r="G824" s="2"/>
      <c r="H824" s="2"/>
    </row>
    <row r="825" spans="1:8">
      <c r="A825" s="2"/>
      <c r="B825" s="2"/>
      <c r="C825" s="2"/>
      <c r="D825" s="2"/>
      <c r="E825" s="2"/>
      <c r="F825" s="2"/>
      <c r="G825" s="2"/>
      <c r="H825" s="2"/>
    </row>
    <row r="826" spans="1:8">
      <c r="A826" s="2"/>
      <c r="B826" s="2"/>
      <c r="C826" s="2"/>
      <c r="D826" s="2"/>
      <c r="E826" s="2"/>
      <c r="F826" s="2"/>
      <c r="G826" s="2"/>
      <c r="H826" s="2"/>
    </row>
    <row r="827" spans="1:8">
      <c r="A827" s="2"/>
      <c r="B827" s="2"/>
      <c r="C827" s="2"/>
      <c r="D827" s="2"/>
      <c r="E827" s="2"/>
      <c r="F827" s="2"/>
      <c r="G827" s="2"/>
      <c r="H827" s="2"/>
    </row>
    <row r="828" spans="1:8">
      <c r="A828" s="2"/>
      <c r="B828" s="2"/>
      <c r="C828" s="2"/>
      <c r="D828" s="2"/>
      <c r="E828" s="2"/>
      <c r="F828" s="2"/>
      <c r="G828" s="2"/>
      <c r="H828" s="2"/>
    </row>
    <row r="829" spans="1:8">
      <c r="A829" s="2"/>
      <c r="B829" s="2"/>
      <c r="C829" s="2"/>
      <c r="D829" s="2"/>
      <c r="E829" s="2"/>
      <c r="F829" s="2"/>
      <c r="G829" s="2"/>
      <c r="H829" s="2"/>
    </row>
    <row r="830" spans="1:8">
      <c r="A830" s="2"/>
      <c r="B830" s="2"/>
      <c r="C830" s="2"/>
      <c r="D830" s="2"/>
      <c r="E830" s="2"/>
      <c r="F830" s="2"/>
      <c r="G830" s="2"/>
      <c r="H830" s="2"/>
    </row>
    <row r="831" spans="1:8">
      <c r="A831" s="2"/>
      <c r="B831" s="2"/>
      <c r="C831" s="2"/>
      <c r="D831" s="2"/>
      <c r="E831" s="2"/>
      <c r="F831" s="2"/>
      <c r="G831" s="2"/>
      <c r="H831" s="2"/>
    </row>
    <row r="832" spans="1:8">
      <c r="A832" s="2"/>
      <c r="B832" s="2"/>
      <c r="C832" s="2"/>
      <c r="D832" s="2"/>
      <c r="E832" s="2"/>
      <c r="F832" s="2"/>
      <c r="G832" s="2"/>
      <c r="H832" s="2"/>
    </row>
    <row r="833" spans="1:8">
      <c r="A833" s="2"/>
      <c r="B833" s="2"/>
      <c r="C833" s="2"/>
      <c r="D833" s="2"/>
      <c r="E833" s="2"/>
      <c r="F833" s="2"/>
      <c r="G833" s="2"/>
      <c r="H833" s="2"/>
    </row>
    <row r="834" spans="1:8">
      <c r="A834" s="2"/>
      <c r="B834" s="2"/>
      <c r="C834" s="2"/>
      <c r="D834" s="2"/>
      <c r="E834" s="2"/>
      <c r="F834" s="2"/>
      <c r="G834" s="2"/>
      <c r="H834" s="2"/>
    </row>
    <row r="835" spans="1:8">
      <c r="A835" s="2"/>
      <c r="B835" s="2"/>
      <c r="C835" s="2"/>
      <c r="D835" s="2"/>
      <c r="E835" s="2"/>
      <c r="F835" s="2"/>
      <c r="G835" s="2"/>
      <c r="H835" s="2"/>
    </row>
    <row r="836" spans="1:8">
      <c r="A836" s="2"/>
      <c r="B836" s="2"/>
      <c r="C836" s="2"/>
      <c r="D836" s="2"/>
      <c r="E836" s="2"/>
      <c r="F836" s="2"/>
      <c r="G836" s="2"/>
      <c r="H836" s="2"/>
    </row>
    <row r="837" spans="1:8">
      <c r="A837" s="2"/>
      <c r="B837" s="2"/>
      <c r="C837" s="2"/>
      <c r="D837" s="2"/>
      <c r="E837" s="2"/>
      <c r="F837" s="2"/>
      <c r="G837" s="2"/>
      <c r="H837" s="2"/>
    </row>
    <row r="838" spans="1:8">
      <c r="A838" s="2"/>
      <c r="B838" s="2"/>
      <c r="C838" s="2"/>
      <c r="D838" s="2"/>
      <c r="E838" s="2"/>
      <c r="F838" s="2"/>
      <c r="G838" s="2"/>
      <c r="H838" s="2"/>
    </row>
    <row r="839" spans="1:8">
      <c r="A839" s="2"/>
      <c r="B839" s="2"/>
      <c r="C839" s="2"/>
      <c r="D839" s="2"/>
      <c r="E839" s="2"/>
      <c r="F839" s="2"/>
      <c r="G839" s="2"/>
      <c r="H839" s="2"/>
    </row>
    <row r="840" spans="1:8">
      <c r="A840" s="2"/>
      <c r="B840" s="2"/>
      <c r="C840" s="2"/>
      <c r="D840" s="2"/>
      <c r="E840" s="2"/>
      <c r="F840" s="2"/>
      <c r="G840" s="2"/>
      <c r="H840" s="2"/>
    </row>
    <row r="841" spans="1:8">
      <c r="A841" s="2"/>
      <c r="B841" s="2"/>
      <c r="C841" s="2"/>
      <c r="D841" s="2"/>
      <c r="E841" s="2"/>
      <c r="F841" s="2"/>
      <c r="G841" s="2"/>
      <c r="H841" s="2"/>
    </row>
    <row r="842" spans="1:8">
      <c r="A842" s="2"/>
      <c r="B842" s="2"/>
      <c r="C842" s="2"/>
      <c r="D842" s="2"/>
      <c r="E842" s="2"/>
      <c r="F842" s="2"/>
      <c r="G842" s="2"/>
      <c r="H842" s="2"/>
    </row>
    <row r="843" spans="1:8">
      <c r="A843" s="2"/>
      <c r="B843" s="2"/>
      <c r="C843" s="2"/>
      <c r="D843" s="2"/>
      <c r="E843" s="2"/>
      <c r="F843" s="2"/>
      <c r="G843" s="2"/>
      <c r="H843" s="2"/>
    </row>
    <row r="844" spans="1:8">
      <c r="A844" s="2"/>
      <c r="B844" s="2"/>
      <c r="C844" s="2"/>
      <c r="D844" s="2"/>
      <c r="E844" s="2"/>
      <c r="F844" s="2"/>
      <c r="G844" s="2"/>
      <c r="H844" s="2"/>
    </row>
    <row r="845" spans="1:8">
      <c r="A845" s="2"/>
      <c r="B845" s="2"/>
      <c r="C845" s="2"/>
      <c r="D845" s="2"/>
      <c r="E845" s="2"/>
      <c r="F845" s="2"/>
      <c r="G845" s="2"/>
      <c r="H845" s="2"/>
    </row>
    <row r="846" spans="1:8">
      <c r="A846" s="2"/>
      <c r="B846" s="2"/>
      <c r="C846" s="2"/>
      <c r="D846" s="2"/>
      <c r="E846" s="2"/>
      <c r="F846" s="2"/>
      <c r="G846" s="2"/>
      <c r="H846" s="2"/>
    </row>
    <row r="847" spans="1:8">
      <c r="A847" s="2"/>
      <c r="B847" s="2"/>
      <c r="C847" s="2"/>
      <c r="D847" s="2"/>
      <c r="E847" s="2"/>
      <c r="F847" s="2"/>
      <c r="G847" s="2"/>
      <c r="H847" s="2"/>
    </row>
    <row r="848" spans="1:8">
      <c r="A848" s="2"/>
      <c r="B848" s="2"/>
      <c r="C848" s="2"/>
      <c r="D848" s="2"/>
      <c r="E848" s="2"/>
      <c r="F848" s="2"/>
      <c r="G848" s="2"/>
      <c r="H848" s="2"/>
    </row>
    <row r="849" spans="1:8">
      <c r="A849" s="2"/>
      <c r="B849" s="2"/>
      <c r="C849" s="2"/>
      <c r="D849" s="2"/>
      <c r="E849" s="2"/>
      <c r="F849" s="2"/>
      <c r="G849" s="2"/>
      <c r="H849" s="2"/>
    </row>
    <row r="850" spans="1:8">
      <c r="A850" s="2"/>
      <c r="B850" s="2"/>
      <c r="C850" s="2"/>
      <c r="D850" s="2"/>
      <c r="E850" s="2"/>
      <c r="F850" s="2"/>
      <c r="G850" s="2"/>
      <c r="H850" s="2"/>
    </row>
    <row r="851" spans="1:8">
      <c r="A851" s="2"/>
      <c r="B851" s="2"/>
      <c r="C851" s="2"/>
      <c r="D851" s="2"/>
      <c r="E851" s="2"/>
      <c r="F851" s="2"/>
      <c r="G851" s="2"/>
      <c r="H851" s="2"/>
    </row>
    <row r="852" spans="1:8">
      <c r="A852" s="2"/>
      <c r="B852" s="2"/>
      <c r="C852" s="2"/>
      <c r="D852" s="2"/>
      <c r="E852" s="2"/>
      <c r="F852" s="2"/>
      <c r="G852" s="2"/>
      <c r="H852" s="2"/>
    </row>
    <row r="853" spans="1:8">
      <c r="A853" s="2"/>
      <c r="B853" s="2"/>
      <c r="C853" s="2"/>
      <c r="D853" s="2"/>
      <c r="E853" s="2"/>
      <c r="F853" s="2"/>
      <c r="G853" s="2"/>
      <c r="H853" s="2"/>
    </row>
    <row r="854" spans="1:8">
      <c r="A854" s="2"/>
      <c r="B854" s="2"/>
      <c r="C854" s="2"/>
      <c r="D854" s="2"/>
      <c r="E854" s="2"/>
      <c r="F854" s="2"/>
      <c r="G854" s="2"/>
      <c r="H854" s="2"/>
    </row>
    <row r="855" spans="1:8">
      <c r="A855" s="2"/>
      <c r="B855" s="2"/>
      <c r="C855" s="2"/>
      <c r="D855" s="2"/>
      <c r="E855" s="2"/>
      <c r="F855" s="2"/>
      <c r="G855" s="2"/>
      <c r="H855" s="2"/>
    </row>
    <row r="856" spans="1:8">
      <c r="A856" s="2"/>
      <c r="B856" s="2"/>
      <c r="C856" s="2"/>
      <c r="D856" s="2"/>
      <c r="E856" s="2"/>
      <c r="F856" s="2"/>
      <c r="G856" s="2"/>
      <c r="H856" s="2"/>
    </row>
    <row r="857" spans="1:8">
      <c r="A857" s="2"/>
      <c r="B857" s="2"/>
      <c r="C857" s="2"/>
      <c r="D857" s="2"/>
      <c r="E857" s="2"/>
      <c r="F857" s="2"/>
      <c r="G857" s="2"/>
      <c r="H857" s="2"/>
    </row>
    <row r="858" spans="1:8">
      <c r="A858" s="2"/>
      <c r="B858" s="2"/>
      <c r="C858" s="2"/>
      <c r="D858" s="2"/>
      <c r="E858" s="2"/>
      <c r="F858" s="2"/>
      <c r="G858" s="2"/>
      <c r="H858" s="2"/>
    </row>
    <row r="859" spans="1:8">
      <c r="A859" s="2"/>
      <c r="B859" s="2"/>
      <c r="C859" s="2"/>
      <c r="D859" s="2"/>
      <c r="E859" s="2"/>
      <c r="F859" s="2"/>
      <c r="G859" s="2"/>
      <c r="H859" s="2"/>
    </row>
    <row r="860" spans="1:8">
      <c r="A860" s="2"/>
      <c r="B860" s="2"/>
      <c r="C860" s="2"/>
      <c r="D860" s="2"/>
      <c r="E860" s="2"/>
      <c r="F860" s="2"/>
      <c r="G860" s="2"/>
      <c r="H860" s="2"/>
    </row>
    <row r="861" spans="1:8">
      <c r="A861" s="2"/>
      <c r="B861" s="2"/>
      <c r="C861" s="2"/>
      <c r="D861" s="2"/>
      <c r="E861" s="2"/>
      <c r="F861" s="2"/>
      <c r="G861" s="2"/>
      <c r="H861" s="2"/>
    </row>
    <row r="862" spans="1:8">
      <c r="A862" s="2"/>
      <c r="B862" s="2"/>
      <c r="C862" s="2"/>
      <c r="D862" s="2"/>
      <c r="E862" s="2"/>
      <c r="F862" s="2"/>
      <c r="G862" s="2"/>
      <c r="H862" s="2"/>
    </row>
    <row r="863" spans="1:8">
      <c r="A863" s="2"/>
      <c r="B863" s="2"/>
      <c r="C863" s="2"/>
      <c r="D863" s="2"/>
      <c r="E863" s="2"/>
      <c r="F863" s="2"/>
      <c r="G863" s="2"/>
      <c r="H863" s="2"/>
    </row>
  </sheetData>
  <mergeCells count="4">
    <mergeCell ref="AG7:AL7"/>
    <mergeCell ref="L7:Q7"/>
    <mergeCell ref="S7:X7"/>
    <mergeCell ref="Z7:AE7"/>
  </mergeCells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C20" sqref="C20"/>
    </sheetView>
  </sheetViews>
  <sheetFormatPr defaultRowHeight="12.75"/>
  <cols>
    <col min="1" max="1" width="29.7109375" bestFit="1" customWidth="1"/>
    <col min="2" max="2" width="14.7109375" bestFit="1" customWidth="1"/>
    <col min="3" max="3" width="32.28515625" bestFit="1" customWidth="1"/>
    <col min="4" max="4" width="14.7109375" bestFit="1" customWidth="1"/>
    <col min="5" max="6" width="13.140625" bestFit="1" customWidth="1"/>
    <col min="7" max="7" width="20.140625" bestFit="1" customWidth="1"/>
    <col min="8" max="8" width="25.28515625" bestFit="1" customWidth="1"/>
    <col min="9" max="9" width="11.5703125" bestFit="1" customWidth="1"/>
    <col min="10" max="10" width="32.28515625" bestFit="1" customWidth="1"/>
    <col min="11" max="11" width="22" bestFit="1" customWidth="1"/>
  </cols>
  <sheetData>
    <row r="1" spans="1:11" ht="16.5" thickTop="1" thickBot="1">
      <c r="A1" t="s">
        <v>43</v>
      </c>
      <c r="B1" s="32">
        <v>1000000</v>
      </c>
      <c r="G1" s="33" t="s">
        <v>44</v>
      </c>
      <c r="H1" s="33"/>
      <c r="I1" s="33"/>
      <c r="J1" s="33"/>
      <c r="K1" s="33"/>
    </row>
    <row r="2" spans="1:11" ht="13.5" thickTop="1">
      <c r="A2" t="s">
        <v>45</v>
      </c>
      <c r="B2" s="34">
        <v>0.1</v>
      </c>
      <c r="F2" s="6"/>
      <c r="G2" s="14" t="s">
        <v>11</v>
      </c>
      <c r="H2" s="14" t="s">
        <v>14</v>
      </c>
      <c r="I2" s="14" t="s">
        <v>15</v>
      </c>
      <c r="J2" s="14" t="s">
        <v>13</v>
      </c>
      <c r="K2" s="35" t="s">
        <v>46</v>
      </c>
    </row>
    <row r="3" spans="1:11">
      <c r="A3" t="s">
        <v>47</v>
      </c>
      <c r="B3" s="2">
        <v>3</v>
      </c>
      <c r="C3" t="s">
        <v>48</v>
      </c>
      <c r="F3" s="30" t="s">
        <v>10</v>
      </c>
      <c r="G3" s="30" t="s">
        <v>12</v>
      </c>
      <c r="H3" s="30" t="s">
        <v>5</v>
      </c>
      <c r="I3" s="30" t="s">
        <v>6</v>
      </c>
      <c r="J3" s="30" t="s">
        <v>7</v>
      </c>
      <c r="K3" s="35" t="s">
        <v>49</v>
      </c>
    </row>
    <row r="4" spans="1:11">
      <c r="A4" t="s">
        <v>50</v>
      </c>
      <c r="B4" s="2" t="s">
        <v>51</v>
      </c>
      <c r="C4" t="s">
        <v>52</v>
      </c>
      <c r="F4" s="8">
        <v>1</v>
      </c>
      <c r="G4" s="9">
        <f>B1</f>
        <v>1000000</v>
      </c>
      <c r="H4" s="9">
        <f>ABS(PMT($B$2,$B$3,$G$4,0,0))</f>
        <v>402114.8036253773</v>
      </c>
      <c r="I4" s="9">
        <f>G4*($B$2)</f>
        <v>100000</v>
      </c>
      <c r="J4" s="9">
        <f>H4-I4</f>
        <v>302114.8036253773</v>
      </c>
      <c r="K4" s="36">
        <f>G4-J4</f>
        <v>697885.19637462264</v>
      </c>
    </row>
    <row r="5" spans="1:11">
      <c r="A5" t="s">
        <v>53</v>
      </c>
      <c r="B5" s="37">
        <v>0.08</v>
      </c>
      <c r="C5" t="s">
        <v>54</v>
      </c>
      <c r="F5" s="8">
        <v>2</v>
      </c>
      <c r="G5" s="9">
        <f>G4-J4</f>
        <v>697885.19637462264</v>
      </c>
      <c r="H5" s="9">
        <f>ABS(PMT($B$2,$B$3,$G$4,0,0))</f>
        <v>402114.8036253773</v>
      </c>
      <c r="I5" s="9">
        <f>G5*($B$2)</f>
        <v>69788.519637462261</v>
      </c>
      <c r="J5" s="9">
        <f>H5-I5</f>
        <v>332326.28398791503</v>
      </c>
      <c r="K5" s="36">
        <f>G5-J5</f>
        <v>365558.91238670761</v>
      </c>
    </row>
    <row r="6" spans="1:11">
      <c r="A6" t="s">
        <v>55</v>
      </c>
      <c r="B6" s="37">
        <v>0.09</v>
      </c>
      <c r="F6" s="8">
        <v>3</v>
      </c>
      <c r="G6" s="9">
        <f>G5-J5</f>
        <v>365558.91238670761</v>
      </c>
      <c r="H6" s="9">
        <f>ABS(PMT($B$2,$B$3,$G$4,0,0))</f>
        <v>402114.8036253773</v>
      </c>
      <c r="I6" s="9">
        <f>G6*($B$2)</f>
        <v>36555.89123867076</v>
      </c>
      <c r="J6" s="9">
        <f t="shared" ref="J6" si="0">H6-I6</f>
        <v>365558.91238670656</v>
      </c>
      <c r="K6" s="36">
        <f>G6-J6</f>
        <v>1.0477378964424133E-9</v>
      </c>
    </row>
    <row r="7" spans="1:11">
      <c r="A7" t="s">
        <v>56</v>
      </c>
      <c r="B7" s="37">
        <v>0.01</v>
      </c>
      <c r="F7" s="25"/>
      <c r="G7" s="26"/>
    </row>
    <row r="8" spans="1:11">
      <c r="F8" s="25"/>
      <c r="G8" s="26"/>
    </row>
    <row r="9" spans="1:11" ht="15">
      <c r="A9" t="s">
        <v>57</v>
      </c>
      <c r="B9" s="38">
        <v>9.5950290020268281E-3</v>
      </c>
      <c r="E9" s="39" t="s">
        <v>58</v>
      </c>
      <c r="F9" s="39" t="s">
        <v>59</v>
      </c>
      <c r="G9" s="39" t="s">
        <v>60</v>
      </c>
    </row>
    <row r="10" spans="1:11" ht="15">
      <c r="D10" s="40" t="s">
        <v>5</v>
      </c>
      <c r="E10" s="3">
        <f>H4</f>
        <v>402114.8036253773</v>
      </c>
      <c r="F10" s="3">
        <f>H5</f>
        <v>402114.8036253773</v>
      </c>
      <c r="G10" s="3">
        <f>H6</f>
        <v>402114.8036253773</v>
      </c>
    </row>
    <row r="11" spans="1:11" ht="15">
      <c r="D11" s="40" t="s">
        <v>61</v>
      </c>
      <c r="E11" s="3">
        <f>K4</f>
        <v>697885.19637462264</v>
      </c>
      <c r="F11" s="3">
        <f>K5</f>
        <v>365558.91238670761</v>
      </c>
      <c r="G11" s="3">
        <f>K6</f>
        <v>1.0477378964424133E-9</v>
      </c>
    </row>
    <row r="13" spans="1:11">
      <c r="D13" s="41"/>
      <c r="E13" s="41"/>
      <c r="F13" s="41"/>
      <c r="G13" s="41"/>
    </row>
    <row r="14" spans="1:11">
      <c r="D14" s="42"/>
      <c r="E14" s="42"/>
      <c r="F14" s="42"/>
      <c r="G14" s="37">
        <f>F15+B7</f>
        <v>0.11999999999999998</v>
      </c>
    </row>
    <row r="15" spans="1:11">
      <c r="D15" s="42"/>
      <c r="E15" s="42"/>
      <c r="F15" s="37">
        <f>E16+B7</f>
        <v>0.10999999999999999</v>
      </c>
      <c r="G15" s="42"/>
    </row>
    <row r="16" spans="1:11">
      <c r="D16" s="42"/>
      <c r="E16" s="37">
        <f>D17+B7</f>
        <v>9.9999999999999992E-2</v>
      </c>
      <c r="F16" s="42"/>
      <c r="G16" s="37">
        <f>F15-B7</f>
        <v>9.9999999999999992E-2</v>
      </c>
    </row>
    <row r="17" spans="3:7">
      <c r="C17" t="s">
        <v>62</v>
      </c>
      <c r="D17" s="37">
        <v>0.09</v>
      </c>
      <c r="E17" s="42"/>
      <c r="F17" s="37">
        <f>D17</f>
        <v>0.09</v>
      </c>
      <c r="G17" s="42"/>
    </row>
    <row r="18" spans="3:7">
      <c r="D18" s="42"/>
      <c r="E18" s="37">
        <f>D17-B7</f>
        <v>0.08</v>
      </c>
      <c r="F18" s="42"/>
      <c r="G18" s="37">
        <f>F17-B7</f>
        <v>0.08</v>
      </c>
    </row>
    <row r="19" spans="3:7">
      <c r="D19" s="42"/>
      <c r="E19" s="42"/>
      <c r="F19" s="37">
        <f>E18-B7</f>
        <v>7.0000000000000007E-2</v>
      </c>
      <c r="G19" s="42"/>
    </row>
    <row r="20" spans="3:7">
      <c r="D20" s="42"/>
      <c r="E20" s="42"/>
      <c r="F20" s="42"/>
      <c r="G20" s="37">
        <f>F19-B7</f>
        <v>6.0000000000000005E-2</v>
      </c>
    </row>
    <row r="21" spans="3:7">
      <c r="D21" s="41"/>
      <c r="E21" s="41"/>
      <c r="F21" s="41"/>
      <c r="G21" s="41"/>
    </row>
    <row r="22" spans="3:7">
      <c r="D22" s="41"/>
      <c r="E22" s="41"/>
      <c r="F22" s="41"/>
      <c r="G22" s="41"/>
    </row>
    <row r="23" spans="3:7">
      <c r="D23" s="42"/>
      <c r="E23" s="42"/>
      <c r="F23" s="42"/>
      <c r="G23" s="43">
        <f>1/8</f>
        <v>0.125</v>
      </c>
    </row>
    <row r="24" spans="3:7">
      <c r="D24" s="42"/>
      <c r="E24" s="42"/>
      <c r="F24" s="37">
        <f>1/4</f>
        <v>0.25</v>
      </c>
      <c r="G24" s="42"/>
    </row>
    <row r="25" spans="3:7">
      <c r="D25" s="42"/>
      <c r="E25" s="37">
        <f>1/2</f>
        <v>0.5</v>
      </c>
      <c r="F25" s="42"/>
      <c r="G25" s="43">
        <f>3/8</f>
        <v>0.375</v>
      </c>
    </row>
    <row r="26" spans="3:7">
      <c r="C26" t="s">
        <v>63</v>
      </c>
      <c r="D26" s="37">
        <v>1</v>
      </c>
      <c r="E26" s="42"/>
      <c r="F26" s="37">
        <f>2/4</f>
        <v>0.5</v>
      </c>
      <c r="G26" s="42"/>
    </row>
    <row r="27" spans="3:7">
      <c r="D27" s="42"/>
      <c r="E27" s="37">
        <f>1/2</f>
        <v>0.5</v>
      </c>
      <c r="F27" s="42"/>
      <c r="G27" s="43">
        <f>3/8</f>
        <v>0.375</v>
      </c>
    </row>
    <row r="28" spans="3:7">
      <c r="D28" s="42"/>
      <c r="E28" s="42"/>
      <c r="F28" s="37">
        <f>1/4</f>
        <v>0.25</v>
      </c>
      <c r="G28" s="42"/>
    </row>
    <row r="29" spans="3:7">
      <c r="D29" s="42"/>
      <c r="E29" s="42"/>
      <c r="F29" s="42"/>
      <c r="G29" s="43">
        <f>1/8</f>
        <v>0.125</v>
      </c>
    </row>
    <row r="30" spans="3:7">
      <c r="D30" s="41"/>
      <c r="E30" s="41"/>
      <c r="F30" s="41"/>
      <c r="G30" s="41"/>
    </row>
    <row r="31" spans="3:7">
      <c r="D31" s="41"/>
      <c r="E31" s="41"/>
      <c r="F31" s="41"/>
      <c r="G31" s="44"/>
    </row>
    <row r="32" spans="3:7">
      <c r="D32" s="45"/>
      <c r="E32" s="45"/>
      <c r="F32" s="45"/>
      <c r="G32" s="45"/>
    </row>
    <row r="33" spans="3:9">
      <c r="D33" s="46"/>
      <c r="E33" s="46"/>
      <c r="F33" s="46"/>
      <c r="G33" s="47">
        <f>IF(F34=$F$10,IF(G14&gt;7%,$E$10,$E$10+G$11),0)</f>
        <v>402114.8036253773</v>
      </c>
    </row>
    <row r="34" spans="3:9">
      <c r="D34" s="46"/>
      <c r="E34" s="46"/>
      <c r="F34" s="32">
        <f>IF(F15&gt;7%,$E$10,$E$10+F$11)</f>
        <v>402114.8036253773</v>
      </c>
      <c r="G34" s="48"/>
    </row>
    <row r="35" spans="3:9">
      <c r="D35" s="46"/>
      <c r="E35" s="32">
        <f>IF(E16&gt;7%,$E$10,$E$10+E$11)</f>
        <v>402114.8036253773</v>
      </c>
      <c r="F35" s="46"/>
      <c r="G35" s="49">
        <f>IF(F36=$F$10,IF(G16&gt;7%,$E$10,$E$10+G$11),0)</f>
        <v>402114.8036253773</v>
      </c>
    </row>
    <row r="36" spans="3:9">
      <c r="C36" t="s">
        <v>64</v>
      </c>
      <c r="D36" s="50">
        <v>0</v>
      </c>
      <c r="E36" s="46"/>
      <c r="F36" s="32">
        <f>IF(F17&gt;7%,$E$10,$E$10+F$11)</f>
        <v>402114.8036253773</v>
      </c>
      <c r="G36" s="46"/>
    </row>
    <row r="37" spans="3:9">
      <c r="D37" s="46"/>
      <c r="E37" s="32">
        <f>IF(E18&gt;7%,$E$10,$E$10+E$11)</f>
        <v>402114.8036253773</v>
      </c>
      <c r="F37" s="46"/>
      <c r="G37" s="50">
        <f>IF(F36=$F$10,IF(H18&gt;7%,$E$10,$E$10+H$11),0)</f>
        <v>402114.8036253773</v>
      </c>
      <c r="H37" t="s">
        <v>65</v>
      </c>
      <c r="I37" s="51">
        <v>0.25</v>
      </c>
    </row>
    <row r="38" spans="3:9">
      <c r="D38" s="46"/>
      <c r="E38" s="46"/>
      <c r="F38" s="42"/>
      <c r="G38" s="50">
        <f>IF(F39=$F$10,IF(G18&gt;7%,$E$10,$E$10+G$11),0)</f>
        <v>0</v>
      </c>
      <c r="H38" t="s">
        <v>65</v>
      </c>
      <c r="I38" s="52">
        <v>0.125</v>
      </c>
    </row>
    <row r="39" spans="3:9">
      <c r="D39" s="46"/>
      <c r="E39" s="46"/>
      <c r="F39" s="32">
        <f>IF(F19&gt;7%,$E$10,$E$10+F$11)</f>
        <v>767673.71601208486</v>
      </c>
      <c r="G39" s="42"/>
    </row>
    <row r="40" spans="3:9">
      <c r="D40" s="46"/>
      <c r="E40" s="46"/>
      <c r="F40" s="46"/>
      <c r="G40" s="50">
        <f>IF(F40=$F$10,IF(G20&gt;7%,$E$10,$E$10+G$11),0)</f>
        <v>0</v>
      </c>
    </row>
    <row r="41" spans="3:9">
      <c r="D41" s="41"/>
      <c r="E41" s="41"/>
      <c r="F41" s="41"/>
      <c r="G41" s="41"/>
    </row>
    <row r="43" spans="3:9">
      <c r="C43" t="s">
        <v>66</v>
      </c>
      <c r="D43" s="2"/>
      <c r="E43" s="32">
        <f>E25*E35+E27*E37</f>
        <v>402114.8036253773</v>
      </c>
      <c r="F43" s="53">
        <f>F24*F34+F26*F36+F28*F39</f>
        <v>493504.53172205418</v>
      </c>
      <c r="G43" s="53">
        <f>G33*G23+G35*G25+G38*I38+G37*I37+G40*G29</f>
        <v>301586.10271903296</v>
      </c>
    </row>
    <row r="44" spans="3:9">
      <c r="C44" t="s">
        <v>67</v>
      </c>
      <c r="D44" s="54">
        <f>E43/(1+B5+B9)+F43/(1+B5+B9)^2+G43/(1+B5+B9)^3</f>
        <v>1017871.0575315687</v>
      </c>
    </row>
    <row r="45" spans="3:9">
      <c r="C45" t="s">
        <v>68</v>
      </c>
      <c r="E45" s="1">
        <f>E10</f>
        <v>402114.8036253773</v>
      </c>
      <c r="F45" s="1">
        <f>F10</f>
        <v>402114.8036253773</v>
      </c>
      <c r="G45" s="1">
        <f>G10</f>
        <v>402114.8036253773</v>
      </c>
    </row>
    <row r="46" spans="3:9">
      <c r="C46" t="s">
        <v>69</v>
      </c>
      <c r="D46" s="1">
        <f>E45/(1+B6)+F45/(1+B6)^2+G45/(1+B6)^3</f>
        <v>1017871.0575317999</v>
      </c>
    </row>
    <row r="48" spans="3:9">
      <c r="C48" t="s">
        <v>70</v>
      </c>
      <c r="D48" s="54">
        <f>D44-D46</f>
        <v>-2.3120082914829254E-7</v>
      </c>
    </row>
  </sheetData>
  <mergeCells count="1"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Pass-through MBS from CPLs</vt:lpstr>
      <vt:lpstr>Sequential-pay CMO</vt:lpstr>
      <vt:lpstr>Option Adjusted Spread</vt:lpstr>
      <vt:lpstr>MBS from CPLs-Chart1</vt:lpstr>
      <vt:lpstr>MBS from CPLs-Chart 2</vt:lpstr>
    </vt:vector>
  </TitlesOfParts>
  <Company>University of Durham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dec0aet</dc:creator>
  <cp:lastModifiedBy>Andrianos</cp:lastModifiedBy>
  <cp:lastPrinted>2007-04-17T10:13:15Z</cp:lastPrinted>
  <dcterms:created xsi:type="dcterms:W3CDTF">2006-04-05T13:11:33Z</dcterms:created>
  <dcterms:modified xsi:type="dcterms:W3CDTF">2010-11-10T21:00:48Z</dcterms:modified>
</cp:coreProperties>
</file>