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1"/>
  </bookViews>
  <sheets>
    <sheet name="τοκοφόρες" sheetId="1" r:id="rId1"/>
    <sheet name="εμπορικός" sheetId="2" r:id="rId2"/>
    <sheet name="πολιτικός" sheetId="3" r:id="rId3"/>
    <sheet name="μικτός" sheetId="4" r:id="rId4"/>
    <sheet name="γενικο" sheetId="5" r:id="rId5"/>
  </sheets>
  <definedNames/>
  <calcPr fullCalcOnLoad="1"/>
</workbook>
</file>

<file path=xl/sharedStrings.xml><?xml version="1.0" encoding="utf-8"?>
<sst xmlns="http://schemas.openxmlformats.org/spreadsheetml/2006/main" count="51" uniqueCount="28">
  <si>
    <t>ΗΜΕΡΟΜΗΝΙΑ ΚΑΤΑΘΕΣΗΣ</t>
  </si>
  <si>
    <t>ΠΡΩΤΗ ΤΟΚΟΦΟΡΟΣ</t>
  </si>
  <si>
    <t>Βρείτε την πρώτη τοκοφόρο ημέρα.</t>
  </si>
  <si>
    <t>Βρείτε τον αριθμό εργάσιμων ημερών μεταξύ δύο ημερομηνιών.</t>
  </si>
  <si>
    <t>ΗΜΕΡΟΜΗΝΙΑ 1</t>
  </si>
  <si>
    <t>ΗΜΕΡΟΜΗΝΙΑ 2</t>
  </si>
  <si>
    <t>ΑΡΓΙΕΣ</t>
  </si>
  <si>
    <t>ΕΡΓΑΣΙΜΕΣ</t>
  </si>
  <si>
    <t>Υπολογίστε τον απλό τόκο με βάση τον εμπορικό κανόνα</t>
  </si>
  <si>
    <t>ΤΕΛΙΚΗ ΗΜΕΡΟΜΗΝΙΑ</t>
  </si>
  <si>
    <t>ΤΟΚΟΦΟΡΕΣ ΗΜΕΡΕΣ</t>
  </si>
  <si>
    <t>ΚΕΦΑΛΑΙΟ ΚΑΤΑΘΕΣΗΣ</t>
  </si>
  <si>
    <t>ΤΟΚΟΣ</t>
  </si>
  <si>
    <t>ΤΕΛΙΚΟ ΚΕΦΑΛΑΙΟ</t>
  </si>
  <si>
    <t>ΕΠΙΤΟΚΙΟ</t>
  </si>
  <si>
    <t>Υπολογίστε τον απλό τόκο με βάση τον πολιτικό κανόνα</t>
  </si>
  <si>
    <t>Υπολογίστε τον απλό τόκο με βάση τον μικτό κανόνα</t>
  </si>
  <si>
    <t>Υπολογίστε τον απλό τόκο με παράμετρο τον κανόνα</t>
  </si>
  <si>
    <t>Κανόνας</t>
  </si>
  <si>
    <t>Εμπορικός</t>
  </si>
  <si>
    <t>Πολιτικός</t>
  </si>
  <si>
    <t>Μικτός</t>
  </si>
  <si>
    <t>Τοκοφόρες ημέρες</t>
  </si>
  <si>
    <t>ΠΟΣΟ</t>
  </si>
  <si>
    <t>ΚΑΝΟΝΑΣ</t>
  </si>
  <si>
    <t>Κωδικός</t>
  </si>
  <si>
    <t>ΤΕΛΙΚΟ ΠΟΣΟ</t>
  </si>
  <si>
    <t>Ημέρες έτους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</si>
</sst>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8]dddd\,\ d\ mmmm\ yyyy"/>
    <numFmt numFmtId="179" formatCode="0.0000"/>
    <numFmt numFmtId="180" formatCode="0.000"/>
    <numFmt numFmtId="181" formatCode="0.000000"/>
    <numFmt numFmtId="182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9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2" fillId="0" borderId="14" xfId="0" applyFont="1" applyBorder="1" applyAlignment="1">
      <alignment horizontal="right"/>
    </xf>
    <xf numFmtId="180" fontId="0" fillId="34" borderId="11" xfId="0" applyNumberFormat="1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F17" sqref="E17:F18"/>
    </sheetView>
  </sheetViews>
  <sheetFormatPr defaultColWidth="9.140625" defaultRowHeight="12.75"/>
  <cols>
    <col min="2" max="2" width="6.28125" style="0" customWidth="1"/>
    <col min="3" max="3" width="25.8515625" style="0" customWidth="1"/>
    <col min="4" max="4" width="10.140625" style="0" bestFit="1" customWidth="1"/>
    <col min="8" max="8" width="10.140625" style="0" bestFit="1" customWidth="1"/>
  </cols>
  <sheetData>
    <row r="3" ht="12.75">
      <c r="B3" s="5" t="s">
        <v>2</v>
      </c>
    </row>
    <row r="4" ht="12.75">
      <c r="D4" s="1"/>
    </row>
    <row r="5" ht="12.75">
      <c r="D5" s="1"/>
    </row>
    <row r="6" spans="3:5" ht="12.75">
      <c r="C6" s="28" t="s">
        <v>0</v>
      </c>
      <c r="D6" s="7">
        <v>41187</v>
      </c>
      <c r="E6" s="2"/>
    </row>
    <row r="7" spans="3:4" ht="12.75">
      <c r="C7" s="3"/>
      <c r="D7" s="1"/>
    </row>
    <row r="8" spans="3:4" ht="12.75">
      <c r="C8" s="28" t="s">
        <v>1</v>
      </c>
      <c r="D8" s="8">
        <f>IF(WEEKDAY(D6)=6,D6+3,IF(WEEKDAY(D6)=7,D6+2,D6+1))</f>
        <v>41190</v>
      </c>
    </row>
    <row r="14" ht="12.75">
      <c r="B14" s="5" t="s">
        <v>3</v>
      </c>
    </row>
    <row r="17" spans="3:8" ht="12.75">
      <c r="C17" s="12" t="s">
        <v>4</v>
      </c>
      <c r="D17" s="7">
        <v>41183</v>
      </c>
      <c r="G17" s="6" t="s">
        <v>6</v>
      </c>
      <c r="H17" s="7">
        <v>41210</v>
      </c>
    </row>
    <row r="18" spans="3:8" ht="12.75">
      <c r="C18" s="12" t="s">
        <v>5</v>
      </c>
      <c r="D18" s="7">
        <v>41212</v>
      </c>
      <c r="H18" s="27">
        <v>41230</v>
      </c>
    </row>
    <row r="19" ht="12.75">
      <c r="H19" s="7">
        <v>41268</v>
      </c>
    </row>
    <row r="20" spans="3:4" ht="12.75">
      <c r="C20" s="12" t="s">
        <v>7</v>
      </c>
      <c r="D20" s="9">
        <f>NETWORKDAYS(D17,D18,H17:H19)</f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4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3" max="3" width="26.421875" style="0" customWidth="1"/>
    <col min="4" max="4" width="10.140625" style="0" bestFit="1" customWidth="1"/>
    <col min="5" max="5" width="18.00390625" style="0" customWidth="1"/>
  </cols>
  <sheetData>
    <row r="4" ht="12.75">
      <c r="C4" s="5" t="s">
        <v>8</v>
      </c>
    </row>
    <row r="6" spans="3:4" ht="12.75">
      <c r="C6" s="12" t="s">
        <v>14</v>
      </c>
      <c r="D6" s="11">
        <v>0.04</v>
      </c>
    </row>
    <row r="7" spans="3:4" ht="12.75">
      <c r="C7" s="12" t="s">
        <v>0</v>
      </c>
      <c r="D7" s="7">
        <v>41061</v>
      </c>
    </row>
    <row r="8" spans="3:4" ht="12.75">
      <c r="C8" s="12" t="s">
        <v>1</v>
      </c>
      <c r="D8" s="8">
        <f>IF(WEEKDAY(D7)=6,D7+3,IF(WEEKDAY(D7)=7,D7+2,D7+1))</f>
        <v>41064</v>
      </c>
    </row>
    <row r="9" spans="3:4" ht="12.75">
      <c r="C9" s="12" t="s">
        <v>9</v>
      </c>
      <c r="D9" s="7">
        <v>41212</v>
      </c>
    </row>
    <row r="10" ht="12.75">
      <c r="C10" s="6"/>
    </row>
    <row r="11" spans="3:4" ht="12.75">
      <c r="C11" s="12" t="s">
        <v>10</v>
      </c>
      <c r="D11" s="13">
        <f>DAYS360(D8,D9)</f>
        <v>146</v>
      </c>
    </row>
    <row r="12" ht="12.75">
      <c r="C12" s="6"/>
    </row>
    <row r="13" spans="3:5" ht="12.75">
      <c r="C13" s="10" t="s">
        <v>11</v>
      </c>
      <c r="D13" s="10" t="s">
        <v>12</v>
      </c>
      <c r="E13" s="10" t="s">
        <v>13</v>
      </c>
    </row>
    <row r="14" spans="3:5" ht="12.75">
      <c r="C14" s="14">
        <v>1000</v>
      </c>
      <c r="D14" s="15">
        <f>$D$6*($D$11/360)*C14</f>
        <v>16.22222222222222</v>
      </c>
      <c r="E14" s="15">
        <f>C14+D14</f>
        <v>1016.2222222222222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E14"/>
  <sheetViews>
    <sheetView zoomScalePageLayoutView="0" workbookViewId="0" topLeftCell="A4">
      <selection activeCell="D8" sqref="D8"/>
    </sheetView>
  </sheetViews>
  <sheetFormatPr defaultColWidth="9.140625" defaultRowHeight="12.75"/>
  <cols>
    <col min="3" max="3" width="26.421875" style="0" customWidth="1"/>
    <col min="4" max="4" width="10.140625" style="0" bestFit="1" customWidth="1"/>
    <col min="5" max="5" width="15.57421875" style="0" customWidth="1"/>
  </cols>
  <sheetData>
    <row r="4" ht="12.75">
      <c r="C4" s="5" t="s">
        <v>15</v>
      </c>
    </row>
    <row r="6" spans="3:4" ht="12.75">
      <c r="C6" s="12" t="s">
        <v>14</v>
      </c>
      <c r="D6" s="11">
        <v>0.04</v>
      </c>
    </row>
    <row r="7" spans="3:4" ht="12.75">
      <c r="C7" s="12" t="s">
        <v>0</v>
      </c>
      <c r="D7" s="7">
        <v>41061</v>
      </c>
    </row>
    <row r="8" spans="3:4" ht="12.75">
      <c r="C8" s="12" t="s">
        <v>1</v>
      </c>
      <c r="D8" s="8">
        <f>IF(WEEKDAY(D7)=6,D7+3,IF(WEEKDAY(D7)=7,D7+2,D7+1))</f>
        <v>41064</v>
      </c>
    </row>
    <row r="9" spans="3:4" ht="12.75">
      <c r="C9" s="12" t="s">
        <v>9</v>
      </c>
      <c r="D9" s="7">
        <v>41212</v>
      </c>
    </row>
    <row r="10" ht="12.75">
      <c r="C10" s="6"/>
    </row>
    <row r="11" spans="3:4" ht="12.75">
      <c r="C11" s="12" t="s">
        <v>10</v>
      </c>
      <c r="D11" s="13">
        <f>D9-D8</f>
        <v>148</v>
      </c>
    </row>
    <row r="12" ht="12.75">
      <c r="C12" s="6"/>
    </row>
    <row r="13" spans="3:5" ht="12.75">
      <c r="C13" s="10" t="s">
        <v>11</v>
      </c>
      <c r="D13" s="10" t="s">
        <v>12</v>
      </c>
      <c r="E13" s="10" t="s">
        <v>13</v>
      </c>
    </row>
    <row r="14" spans="3:5" ht="12.75">
      <c r="C14" s="14">
        <v>1000</v>
      </c>
      <c r="D14" s="15">
        <f>$D$6*($D$11/IF(YEAR($D$7)/4=INT(YEAR($D$7)/4),366,365))*C14</f>
        <v>16.174863387978142</v>
      </c>
      <c r="E14" s="15">
        <f>C14+D14</f>
        <v>1016.1748633879781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E14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26.421875" style="0" customWidth="1"/>
    <col min="4" max="4" width="10.140625" style="0" bestFit="1" customWidth="1"/>
    <col min="5" max="5" width="18.140625" style="0" customWidth="1"/>
  </cols>
  <sheetData>
    <row r="4" ht="12.75">
      <c r="C4" s="5" t="s">
        <v>16</v>
      </c>
    </row>
    <row r="6" spans="3:4" ht="12.75">
      <c r="C6" s="12" t="s">
        <v>14</v>
      </c>
      <c r="D6" s="11">
        <v>0.04</v>
      </c>
    </row>
    <row r="7" spans="3:4" ht="12.75">
      <c r="C7" s="12" t="s">
        <v>0</v>
      </c>
      <c r="D7" s="7">
        <v>41061</v>
      </c>
    </row>
    <row r="8" spans="3:4" ht="12.75">
      <c r="C8" s="12" t="s">
        <v>1</v>
      </c>
      <c r="D8" s="8">
        <f>IF(WEEKDAY(D7)=6,D7+3,IF(WEEKDAY(D7)=7,D7+2,D7+1))</f>
        <v>41064</v>
      </c>
    </row>
    <row r="9" spans="3:4" ht="12.75">
      <c r="C9" s="12" t="s">
        <v>9</v>
      </c>
      <c r="D9" s="7">
        <v>41212</v>
      </c>
    </row>
    <row r="11" spans="3:4" ht="12.75">
      <c r="C11" s="12" t="s">
        <v>10</v>
      </c>
      <c r="D11" s="13">
        <f>D9-D8</f>
        <v>148</v>
      </c>
    </row>
    <row r="13" spans="3:5" ht="12.75">
      <c r="C13" s="10" t="s">
        <v>11</v>
      </c>
      <c r="D13" s="10" t="s">
        <v>12</v>
      </c>
      <c r="E13" s="10" t="s">
        <v>13</v>
      </c>
    </row>
    <row r="14" spans="3:5" ht="12.75">
      <c r="C14" s="14">
        <v>1000</v>
      </c>
      <c r="D14" s="15">
        <f>$D$6*($D$11/360)*C14</f>
        <v>16.444444444444446</v>
      </c>
      <c r="E14" s="15">
        <f>C14+D14</f>
        <v>1016.4444444444445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0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26.421875" style="0" customWidth="1"/>
    <col min="4" max="4" width="16.421875" style="0" customWidth="1"/>
    <col min="5" max="5" width="13.140625" style="0" customWidth="1"/>
    <col min="6" max="6" width="16.57421875" style="0" customWidth="1"/>
  </cols>
  <sheetData>
    <row r="4" ht="12.75">
      <c r="C4" s="5" t="s">
        <v>17</v>
      </c>
    </row>
    <row r="6" spans="3:4" ht="12.75">
      <c r="C6" s="12" t="s">
        <v>14</v>
      </c>
      <c r="D6" s="11">
        <v>0.16</v>
      </c>
    </row>
    <row r="7" spans="3:4" ht="12.75">
      <c r="C7" s="12" t="s">
        <v>0</v>
      </c>
      <c r="D7" s="7">
        <v>41061</v>
      </c>
    </row>
    <row r="8" spans="3:4" ht="12.75">
      <c r="C8" s="12" t="s">
        <v>1</v>
      </c>
      <c r="D8" s="8">
        <f>IF(WEEKDAY(D7)=6,D7+3,IF(WEEKDAY(D7)=7,D7+2,D7+1))</f>
        <v>41064</v>
      </c>
    </row>
    <row r="9" spans="3:4" ht="12.75">
      <c r="C9" s="12" t="s">
        <v>9</v>
      </c>
      <c r="D9" s="7">
        <v>41212</v>
      </c>
    </row>
    <row r="11" spans="2:5" ht="13.5" thickBot="1">
      <c r="B11" s="22" t="s">
        <v>25</v>
      </c>
      <c r="C11" s="25" t="s">
        <v>18</v>
      </c>
      <c r="D11" s="26" t="s">
        <v>22</v>
      </c>
      <c r="E11" s="25" t="s">
        <v>27</v>
      </c>
    </row>
    <row r="12" spans="2:5" ht="13.5" thickTop="1">
      <c r="B12" s="19">
        <v>1</v>
      </c>
      <c r="C12" s="23" t="s">
        <v>19</v>
      </c>
      <c r="D12" s="24">
        <f>DAYS360($D$8,$D$9)</f>
        <v>146</v>
      </c>
      <c r="E12" s="21">
        <v>360</v>
      </c>
    </row>
    <row r="13" spans="2:5" ht="12.75">
      <c r="B13" s="14">
        <v>2</v>
      </c>
      <c r="C13" s="16" t="s">
        <v>20</v>
      </c>
      <c r="D13" s="17">
        <f>$D$9-$D$8</f>
        <v>148</v>
      </c>
      <c r="E13" s="15">
        <f>IF(YEAR($D$7)/4=INT(YEAR($D$7)/4),366,365)</f>
        <v>366</v>
      </c>
    </row>
    <row r="14" spans="2:5" ht="12.75">
      <c r="B14" s="14">
        <v>3</v>
      </c>
      <c r="C14" s="16" t="s">
        <v>21</v>
      </c>
      <c r="D14" s="17">
        <f>$D$9-$D$8</f>
        <v>148</v>
      </c>
      <c r="E14" s="15">
        <v>360</v>
      </c>
    </row>
    <row r="16" spans="3:6" ht="13.5" thickBot="1">
      <c r="C16" s="22" t="s">
        <v>23</v>
      </c>
      <c r="D16" s="22" t="s">
        <v>24</v>
      </c>
      <c r="E16" s="22" t="s">
        <v>12</v>
      </c>
      <c r="F16" s="22" t="s">
        <v>26</v>
      </c>
    </row>
    <row r="17" spans="3:6" ht="13.5" thickTop="1">
      <c r="C17" s="19">
        <v>1000</v>
      </c>
      <c r="D17" s="20">
        <v>1</v>
      </c>
      <c r="E17" s="29">
        <f>$D$6*C17*(VLOOKUP(D17,$B$11:$E$14,3)/VLOOKUP(D17,$B$11:$E$14,4))</f>
        <v>64.88888888888889</v>
      </c>
      <c r="F17" s="29">
        <f>C17+E17</f>
        <v>1064.888888888889</v>
      </c>
    </row>
    <row r="18" spans="3:6" ht="12.75">
      <c r="C18" s="14">
        <v>1000</v>
      </c>
      <c r="D18" s="18">
        <v>2</v>
      </c>
      <c r="E18" s="30">
        <f>$D$6*C18*(VLOOKUP(D18,$B$11:$E$14,3)/VLOOKUP(D18,$B$11:$E$14,4))</f>
        <v>64.69945355191257</v>
      </c>
      <c r="F18" s="30">
        <f>C18+E18</f>
        <v>1064.6994535519125</v>
      </c>
    </row>
    <row r="19" spans="3:6" ht="12.75">
      <c r="C19" s="14">
        <v>1000</v>
      </c>
      <c r="D19" s="18">
        <v>3</v>
      </c>
      <c r="E19" s="30">
        <f>$D$6*C19*(VLOOKUP(D19,$B$11:$E$14,3)/VLOOKUP(D19,$B$11:$E$14,4))</f>
        <v>65.77777777777777</v>
      </c>
      <c r="F19" s="30">
        <f>C19+E19</f>
        <v>1065.7777777777778</v>
      </c>
    </row>
    <row r="20" ht="12.75">
      <c r="D20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1996-10-14T23:33:28Z</dcterms:created>
  <dcterms:modified xsi:type="dcterms:W3CDTF">2012-10-24T13:50:16Z</dcterms:modified>
  <cp:category/>
  <cp:version/>
  <cp:contentType/>
  <cp:contentStatus/>
</cp:coreProperties>
</file>