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84" yWindow="24" windowWidth="6660" windowHeight="873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22" i="1" l="1"/>
  <c r="L21" i="1"/>
  <c r="L20" i="1"/>
  <c r="J27" i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K8" i="1"/>
  <c r="C7" i="1" s="1"/>
  <c r="L15" i="1" l="1"/>
  <c r="D7" i="1"/>
  <c r="E7" i="1" s="1"/>
  <c r="C8" i="1" s="1"/>
  <c r="G7" i="1" l="1"/>
  <c r="D8" i="1"/>
  <c r="E8" i="1" l="1"/>
  <c r="C9" i="1" l="1"/>
  <c r="D9" i="1" s="1"/>
  <c r="E9" i="1" s="1"/>
  <c r="G8" i="1"/>
  <c r="C10" i="1" l="1"/>
  <c r="D10" i="1" s="1"/>
  <c r="G9" i="1"/>
  <c r="E10" i="1" l="1"/>
  <c r="C11" i="1" s="1"/>
  <c r="D11" i="1" s="1"/>
  <c r="G10" i="1" l="1"/>
  <c r="E11" i="1"/>
  <c r="C12" i="1" l="1"/>
  <c r="D12" i="1" s="1"/>
  <c r="G11" i="1"/>
  <c r="E12" i="1" l="1"/>
  <c r="C13" i="1" s="1"/>
  <c r="D13" i="1" s="1"/>
  <c r="G12" i="1" l="1"/>
  <c r="E13" i="1"/>
  <c r="C14" i="1" l="1"/>
  <c r="D14" i="1" s="1"/>
  <c r="E14" i="1" s="1"/>
  <c r="G13" i="1"/>
  <c r="C15" i="1" l="1"/>
  <c r="D15" i="1" s="1"/>
  <c r="G14" i="1"/>
  <c r="E15" i="1" l="1"/>
  <c r="C16" i="1" l="1"/>
  <c r="D16" i="1" s="1"/>
  <c r="E16" i="1" s="1"/>
  <c r="G15" i="1"/>
  <c r="C17" i="1" l="1"/>
  <c r="D17" i="1" s="1"/>
  <c r="G16" i="1"/>
  <c r="E17" i="1" l="1"/>
  <c r="C18" i="1" s="1"/>
  <c r="D18" i="1" s="1"/>
  <c r="E18" i="1" s="1"/>
  <c r="G17" i="1" l="1"/>
  <c r="C19" i="1"/>
  <c r="D19" i="1" s="1"/>
  <c r="G18" i="1"/>
  <c r="E19" i="1" l="1"/>
  <c r="C20" i="1" l="1"/>
  <c r="D20" i="1" s="1"/>
  <c r="G19" i="1"/>
  <c r="E20" i="1" l="1"/>
  <c r="C21" i="1" s="1"/>
  <c r="D21" i="1" s="1"/>
  <c r="G20" i="1" l="1"/>
  <c r="E21" i="1"/>
  <c r="C22" i="1" s="1"/>
  <c r="D22" i="1" s="1"/>
  <c r="E22" i="1" s="1"/>
  <c r="G21" i="1" l="1"/>
  <c r="C23" i="1"/>
  <c r="D23" i="1" s="1"/>
  <c r="G22" i="1"/>
  <c r="E23" i="1" l="1"/>
  <c r="C24" i="1" s="1"/>
  <c r="D24" i="1" s="1"/>
  <c r="G23" i="1" l="1"/>
  <c r="E24" i="1"/>
  <c r="C25" i="1" l="1"/>
  <c r="D25" i="1" s="1"/>
  <c r="E25" i="1" s="1"/>
  <c r="G24" i="1"/>
  <c r="C26" i="1" l="1"/>
  <c r="D26" i="1" s="1"/>
  <c r="G25" i="1"/>
  <c r="E26" i="1" l="1"/>
  <c r="C27" i="1" l="1"/>
  <c r="D27" i="1" s="1"/>
  <c r="E27" i="1" s="1"/>
  <c r="G26" i="1"/>
  <c r="C28" i="1" l="1"/>
  <c r="D28" i="1" s="1"/>
  <c r="G27" i="1"/>
  <c r="E28" i="1" l="1"/>
  <c r="C29" i="1" l="1"/>
  <c r="D29" i="1" s="1"/>
  <c r="E29" i="1" s="1"/>
  <c r="G28" i="1"/>
  <c r="C30" i="1" l="1"/>
  <c r="D30" i="1" s="1"/>
  <c r="E30" i="1" s="1"/>
  <c r="G29" i="1"/>
  <c r="C31" i="1" l="1"/>
  <c r="D31" i="1" s="1"/>
  <c r="E31" i="1" s="1"/>
  <c r="G30" i="1"/>
  <c r="G31" i="1" l="1"/>
  <c r="C32" i="1"/>
  <c r="D32" i="1" s="1"/>
  <c r="E32" i="1" s="1"/>
  <c r="C33" i="1" l="1"/>
  <c r="G32" i="1"/>
  <c r="D33" i="1" l="1"/>
  <c r="E33" i="1" s="1"/>
  <c r="C34" i="1" l="1"/>
  <c r="G33" i="1"/>
  <c r="D34" i="1" l="1"/>
  <c r="E34" i="1" s="1"/>
  <c r="G34" i="1" l="1"/>
  <c r="C35" i="1"/>
  <c r="D35" i="1" l="1"/>
  <c r="E35" i="1" s="1"/>
  <c r="C36" i="1" l="1"/>
  <c r="D36" i="1" s="1"/>
  <c r="E36" i="1" s="1"/>
  <c r="G35" i="1"/>
  <c r="C37" i="1" l="1"/>
  <c r="D37" i="1" s="1"/>
  <c r="E37" i="1" s="1"/>
  <c r="G36" i="1"/>
  <c r="G37" i="1" l="1"/>
  <c r="C38" i="1"/>
  <c r="D38" i="1" l="1"/>
  <c r="E38" i="1" s="1"/>
  <c r="C39" i="1" l="1"/>
  <c r="G38" i="1"/>
  <c r="D39" i="1" l="1"/>
  <c r="E39" i="1" s="1"/>
  <c r="G39" i="1" l="1"/>
  <c r="C40" i="1"/>
  <c r="D40" i="1" s="1"/>
  <c r="E40" i="1" s="1"/>
  <c r="G40" i="1" l="1"/>
  <c r="C41" i="1"/>
  <c r="D41" i="1" l="1"/>
  <c r="E41" i="1" s="1"/>
  <c r="G41" i="1" l="1"/>
  <c r="C42" i="1"/>
  <c r="D42" i="1" s="1"/>
  <c r="E42" i="1" s="1"/>
  <c r="C43" i="1" l="1"/>
  <c r="G42" i="1"/>
  <c r="D43" i="1" l="1"/>
  <c r="E43" i="1" s="1"/>
  <c r="G43" i="1" l="1"/>
  <c r="C44" i="1"/>
  <c r="D44" i="1" s="1"/>
  <c r="E44" i="1" s="1"/>
  <c r="G44" i="1" l="1"/>
  <c r="C45" i="1"/>
  <c r="D45" i="1" s="1"/>
  <c r="E45" i="1" s="1"/>
  <c r="C46" i="1" l="1"/>
  <c r="G45" i="1"/>
  <c r="D46" i="1" l="1"/>
  <c r="E46" i="1" s="1"/>
  <c r="G46" i="1" l="1"/>
  <c r="C47" i="1"/>
  <c r="D47" i="1" s="1"/>
  <c r="E47" i="1" s="1"/>
  <c r="C48" i="1" l="1"/>
  <c r="G47" i="1"/>
  <c r="D48" i="1" l="1"/>
  <c r="E48" i="1" s="1"/>
  <c r="C49" i="1" l="1"/>
  <c r="D49" i="1" s="1"/>
  <c r="E49" i="1" s="1"/>
  <c r="G48" i="1"/>
  <c r="C50" i="1" l="1"/>
  <c r="G49" i="1"/>
  <c r="D50" i="1" l="1"/>
  <c r="E50" i="1" s="1"/>
  <c r="C51" i="1" l="1"/>
  <c r="D51" i="1" s="1"/>
  <c r="E51" i="1" s="1"/>
  <c r="G50" i="1"/>
  <c r="G51" i="1" l="1"/>
  <c r="C52" i="1"/>
  <c r="D52" i="1" s="1"/>
  <c r="E52" i="1" s="1"/>
  <c r="G52" i="1" l="1"/>
  <c r="C53" i="1"/>
  <c r="D53" i="1" l="1"/>
  <c r="E53" i="1" s="1"/>
  <c r="G53" i="1" l="1"/>
  <c r="C54" i="1"/>
  <c r="D54" i="1" s="1"/>
  <c r="E54" i="1" s="1"/>
  <c r="G54" i="1" l="1"/>
  <c r="C55" i="1"/>
  <c r="D55" i="1" l="1"/>
  <c r="E55" i="1" s="1"/>
  <c r="G55" i="1" l="1"/>
  <c r="C56" i="1"/>
  <c r="D56" i="1" l="1"/>
  <c r="E56" i="1" s="1"/>
  <c r="G56" i="1" l="1"/>
  <c r="C57" i="1"/>
  <c r="D57" i="1" l="1"/>
  <c r="E57" i="1" s="1"/>
  <c r="C58" i="1" l="1"/>
  <c r="G57" i="1"/>
  <c r="D58" i="1" l="1"/>
  <c r="E58" i="1" s="1"/>
  <c r="G58" i="1" s="1"/>
  <c r="L13" i="1" l="1"/>
  <c r="K25" i="1" s="1"/>
  <c r="L14" i="1"/>
  <c r="L25" i="1" s="1"/>
</calcChain>
</file>

<file path=xl/sharedStrings.xml><?xml version="1.0" encoding="utf-8"?>
<sst xmlns="http://schemas.openxmlformats.org/spreadsheetml/2006/main" count="20" uniqueCount="20">
  <si>
    <t>b</t>
  </si>
  <si>
    <t>m</t>
  </si>
  <si>
    <t>Δημιουργία Τυχαίων Αριθμών</t>
  </si>
  <si>
    <t>Πηλίκον</t>
  </si>
  <si>
    <t>Υπόλοιπο</t>
  </si>
  <si>
    <t>Ακολουθία</t>
  </si>
  <si>
    <t>Τυχαίος Αριθμός</t>
  </si>
  <si>
    <t>Παράμετροι</t>
  </si>
  <si>
    <t>Seed (Τυχαίο)</t>
  </si>
  <si>
    <t>Αποτελέσματα</t>
  </si>
  <si>
    <t>Μέσος όρος Τυχαίων</t>
  </si>
  <si>
    <t xml:space="preserve">Τυπική Απόκλιση </t>
  </si>
  <si>
    <r>
      <t>Θεωρητική Απόκλιση 12</t>
    </r>
    <r>
      <rPr>
        <vertAlign val="superscript"/>
        <sz val="11"/>
        <color theme="1"/>
        <rFont val="Calibri"/>
        <family val="2"/>
        <charset val="161"/>
        <scheme val="minor"/>
      </rPr>
      <t>-1/2</t>
    </r>
  </si>
  <si>
    <t>Data Table</t>
  </si>
  <si>
    <t>Μέσος όρος Δοκιμής</t>
  </si>
  <si>
    <t>Τυπ. Απόκλιση Δοκιμής</t>
  </si>
  <si>
    <t>Αριθμός Δοκιμής</t>
  </si>
  <si>
    <t>Μέοος όρος Data Table</t>
  </si>
  <si>
    <t>Τυπ. Απόκλιση Data Table</t>
  </si>
  <si>
    <r>
      <t>Θεωρ. Τυπ. Απόκλιση (12*30)</t>
    </r>
    <r>
      <rPr>
        <vertAlign val="superscript"/>
        <sz val="11"/>
        <color theme="1"/>
        <rFont val="Calibri"/>
        <family val="2"/>
        <charset val="161"/>
        <scheme val="minor"/>
      </rPr>
      <t>-1/2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</si>
</sst>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vertAlign val="superscript"/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1" fillId="2" borderId="0" xfId="0" applyFont="1" applyFill="1"/>
    <xf numFmtId="0" fontId="1" fillId="0" borderId="0" xfId="0" applyFont="1"/>
    <xf numFmtId="0" fontId="0" fillId="3" borderId="0" xfId="0" applyFont="1" applyFill="1"/>
    <xf numFmtId="0" fontId="1" fillId="3" borderId="0" xfId="0" applyFont="1" applyFill="1" applyAlignment="1">
      <alignment horizontal="center" wrapText="1"/>
    </xf>
    <xf numFmtId="0" fontId="0" fillId="4" borderId="0" xfId="0" applyFill="1"/>
    <xf numFmtId="0" fontId="1" fillId="5" borderId="0" xfId="0" applyFont="1" applyFill="1" applyAlignment="1">
      <alignment horizontal="center" wrapText="1"/>
    </xf>
    <xf numFmtId="0" fontId="0" fillId="5" borderId="0" xfId="0" applyFill="1"/>
    <xf numFmtId="0" fontId="1" fillId="4" borderId="0" xfId="0" applyFont="1" applyFill="1"/>
    <xf numFmtId="0" fontId="1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0" fontId="3" fillId="6" borderId="0" xfId="0" applyFont="1" applyFill="1" applyAlignment="1">
      <alignment horizontal="center" wrapText="1"/>
    </xf>
    <xf numFmtId="0" fontId="1" fillId="2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58"/>
  <sheetViews>
    <sheetView tabSelected="1" topLeftCell="B1" workbookViewId="0">
      <selection activeCell="H2" sqref="H2"/>
    </sheetView>
  </sheetViews>
  <sheetFormatPr defaultRowHeight="14.4" x14ac:dyDescent="0.3"/>
  <cols>
    <col min="2" max="2" width="10" bestFit="1" customWidth="1"/>
    <col min="3" max="3" width="15.77734375" customWidth="1"/>
    <col min="4" max="4" width="8.77734375" customWidth="1"/>
    <col min="5" max="5" width="11.33203125" customWidth="1"/>
    <col min="7" max="7" width="12.6640625" bestFit="1" customWidth="1"/>
    <col min="10" max="10" width="14.5546875" customWidth="1"/>
    <col min="11" max="11" width="12.109375" customWidth="1"/>
  </cols>
  <sheetData>
    <row r="2" spans="3:12" x14ac:dyDescent="0.3">
      <c r="D2" s="4" t="s">
        <v>2</v>
      </c>
    </row>
    <row r="5" spans="3:12" x14ac:dyDescent="0.3">
      <c r="J5" s="3" t="s">
        <v>7</v>
      </c>
      <c r="K5" s="2"/>
    </row>
    <row r="6" spans="3:12" ht="28.8" x14ac:dyDescent="0.3">
      <c r="C6" s="6" t="s">
        <v>5</v>
      </c>
      <c r="D6" s="6" t="s">
        <v>3</v>
      </c>
      <c r="E6" s="6" t="s">
        <v>4</v>
      </c>
      <c r="F6" s="1"/>
      <c r="G6" s="8" t="s">
        <v>6</v>
      </c>
      <c r="J6" s="3" t="s">
        <v>0</v>
      </c>
      <c r="K6" s="2">
        <v>1434521</v>
      </c>
    </row>
    <row r="7" spans="3:12" x14ac:dyDescent="0.3">
      <c r="C7" s="5">
        <f ca="1">INT(K7*K8)</f>
        <v>9835135</v>
      </c>
      <c r="D7" s="5">
        <f ca="1">INT(C7/$K$7)</f>
        <v>0</v>
      </c>
      <c r="E7" s="5">
        <f ca="1">C7-D7*$K$7</f>
        <v>9835135</v>
      </c>
      <c r="G7" s="9">
        <f ca="1">E7/$K$7</f>
        <v>7.5650862899126953E-2</v>
      </c>
      <c r="J7" s="3" t="s">
        <v>1</v>
      </c>
      <c r="K7" s="2">
        <v>130006911</v>
      </c>
    </row>
    <row r="8" spans="3:12" ht="18.600000000000001" customHeight="1" x14ac:dyDescent="0.3">
      <c r="C8" s="5">
        <f ca="1">E7*$K$6+1</f>
        <v>14108707695336</v>
      </c>
      <c r="D8" s="5">
        <f ca="1">INT(C8/$K$7)</f>
        <v>108522</v>
      </c>
      <c r="E8" s="5">
        <f ca="1">C8-D8*$K$7</f>
        <v>97699794</v>
      </c>
      <c r="G8" s="9">
        <f ca="1">E8/$K$7</f>
        <v>0.75149692619033148</v>
      </c>
      <c r="J8" s="15" t="s">
        <v>8</v>
      </c>
      <c r="K8" s="2">
        <f ca="1">RAND()</f>
        <v>7.5650866495420188E-2</v>
      </c>
    </row>
    <row r="9" spans="3:12" x14ac:dyDescent="0.3">
      <c r="C9" s="5">
        <f ca="1">E8*$K$6+1</f>
        <v>140152406188675</v>
      </c>
      <c r="D9" s="5">
        <f ca="1">INT(C9/$K$7)</f>
        <v>1078038</v>
      </c>
      <c r="E9" s="5">
        <f ca="1">C9-D9*$K$7</f>
        <v>15868057</v>
      </c>
      <c r="G9" s="9">
        <f ca="1">E9/$K$7</f>
        <v>0.12205548826554305</v>
      </c>
    </row>
    <row r="10" spans="3:12" x14ac:dyDescent="0.3">
      <c r="C10" s="5">
        <f ca="1">E9*$K$6+1</f>
        <v>22763060995698</v>
      </c>
      <c r="D10" s="5">
        <f ca="1">INT(C10/$K$7)</f>
        <v>175091</v>
      </c>
      <c r="E10" s="5">
        <f ca="1">C10-D10*$K$7</f>
        <v>20941797</v>
      </c>
      <c r="G10" s="9">
        <f ca="1">E10/$K$7</f>
        <v>0.16108218277719097</v>
      </c>
    </row>
    <row r="11" spans="3:12" x14ac:dyDescent="0.3">
      <c r="C11" s="5">
        <f ca="1">E10*$K$6+1</f>
        <v>30041447574238</v>
      </c>
      <c r="D11" s="5">
        <f ca="1">INT(C11/$K$7)</f>
        <v>231075</v>
      </c>
      <c r="E11" s="5">
        <f ca="1">C11-D11*$K$7</f>
        <v>100614913</v>
      </c>
      <c r="G11" s="9">
        <f ca="1">E11/$K$7</f>
        <v>0.77391972646746454</v>
      </c>
    </row>
    <row r="12" spans="3:12" x14ac:dyDescent="0.3">
      <c r="C12" s="5">
        <f ca="1">E11*$K$6+1</f>
        <v>144334205611674</v>
      </c>
      <c r="D12" s="5">
        <f ca="1">INT(C12/$K$7)</f>
        <v>1110204</v>
      </c>
      <c r="E12" s="5">
        <f ca="1">C12-D12*$K$7</f>
        <v>12991830</v>
      </c>
      <c r="G12" s="9">
        <f ca="1">E12/$K$7</f>
        <v>9.9931841315728201E-2</v>
      </c>
      <c r="J12" s="10" t="s">
        <v>9</v>
      </c>
      <c r="K12" s="7"/>
      <c r="L12" s="7"/>
    </row>
    <row r="13" spans="3:12" x14ac:dyDescent="0.3">
      <c r="C13" s="5">
        <f ca="1">E12*$K$6+1</f>
        <v>18637052963431</v>
      </c>
      <c r="D13" s="5">
        <f ca="1">INT(C13/$K$7)</f>
        <v>143354</v>
      </c>
      <c r="E13" s="5">
        <f ca="1">C13-D13*$K$7</f>
        <v>42243937</v>
      </c>
      <c r="G13" s="9">
        <f ca="1">E13/$K$7</f>
        <v>0.32493608743615177</v>
      </c>
      <c r="J13" s="7" t="s">
        <v>10</v>
      </c>
      <c r="K13" s="7"/>
      <c r="L13" s="7">
        <f ca="1">AVERAGE(G7:G58)</f>
        <v>0.41153901130213472</v>
      </c>
    </row>
    <row r="14" spans="3:12" x14ac:dyDescent="0.3">
      <c r="C14" s="5">
        <f ca="1">E13*$K$6+1</f>
        <v>60599814749178</v>
      </c>
      <c r="D14" s="5">
        <f ca="1">INT(C14/$K$7)</f>
        <v>466127</v>
      </c>
      <c r="E14" s="5">
        <f ca="1">C14-D14*$K$7</f>
        <v>83345481</v>
      </c>
      <c r="G14" s="9">
        <f ca="1">E14/$K$7</f>
        <v>0.64108500355031128</v>
      </c>
      <c r="J14" s="7" t="s">
        <v>11</v>
      </c>
      <c r="K14" s="7"/>
      <c r="L14" s="7">
        <f ca="1">_xlfn.STDEV.S(G7:G58)</f>
        <v>0.27944428618798084</v>
      </c>
    </row>
    <row r="15" spans="3:12" ht="16.2" x14ac:dyDescent="0.3">
      <c r="C15" s="5">
        <f ca="1">E14*$K$6+1</f>
        <v>119560842749602</v>
      </c>
      <c r="D15" s="5">
        <f ca="1">INT(C15/$K$7)</f>
        <v>919649</v>
      </c>
      <c r="E15" s="5">
        <f ca="1">C15-D15*$K$7</f>
        <v>117055363</v>
      </c>
      <c r="G15" s="9">
        <f ca="1">E15/$K$7</f>
        <v>0.90037800375089294</v>
      </c>
      <c r="J15" s="7" t="s">
        <v>12</v>
      </c>
      <c r="K15" s="7"/>
      <c r="L15" s="7">
        <f>SQRT(1/12)</f>
        <v>0.28867513459481287</v>
      </c>
    </row>
    <row r="16" spans="3:12" x14ac:dyDescent="0.3">
      <c r="C16" s="5">
        <f ca="1">E15*$K$6+1</f>
        <v>167918376386124</v>
      </c>
      <c r="D16" s="5">
        <f ca="1">INT(C16/$K$7)</f>
        <v>1291611</v>
      </c>
      <c r="E16" s="5">
        <f ca="1">C16-D16*$K$7</f>
        <v>20062503</v>
      </c>
      <c r="G16" s="9">
        <f ca="1">E16/$K$7</f>
        <v>0.15431874233209034</v>
      </c>
    </row>
    <row r="17" spans="3:13" x14ac:dyDescent="0.3">
      <c r="C17" s="5">
        <f ca="1">E16*$K$6+1</f>
        <v>28780081866064</v>
      </c>
      <c r="D17" s="5">
        <f ca="1">INT(C17/$K$7)</f>
        <v>221373</v>
      </c>
      <c r="E17" s="5">
        <f ca="1">C17-D17*$K$7</f>
        <v>61957261</v>
      </c>
      <c r="G17" s="9">
        <f ca="1">E17/$K$7</f>
        <v>0.47656898024444255</v>
      </c>
    </row>
    <row r="18" spans="3:13" x14ac:dyDescent="0.3">
      <c r="C18" s="5">
        <f ca="1">E17*$K$6+1</f>
        <v>88878992006982</v>
      </c>
      <c r="D18" s="5">
        <f ca="1">INT(C18/$K$7)</f>
        <v>683648</v>
      </c>
      <c r="E18" s="5">
        <f ca="1">C18-D18*$K$7</f>
        <v>27315654</v>
      </c>
      <c r="G18" s="9">
        <f ca="1">E18/$K$7</f>
        <v>0.21010924565387143</v>
      </c>
      <c r="J18" s="11" t="s">
        <v>13</v>
      </c>
      <c r="K18" s="12"/>
      <c r="L18" s="12"/>
    </row>
    <row r="19" spans="3:13" x14ac:dyDescent="0.3">
      <c r="C19" s="5">
        <f ca="1">E18*$K$6+1</f>
        <v>39184879291735</v>
      </c>
      <c r="D19" s="5">
        <f ca="1">INT(C19/$K$7)</f>
        <v>301406</v>
      </c>
      <c r="E19" s="5">
        <f ca="1">C19-D19*$K$7</f>
        <v>16274869</v>
      </c>
      <c r="G19" s="9">
        <f ca="1">E19/$K$7</f>
        <v>0.12518464499168047</v>
      </c>
      <c r="J19" s="12"/>
      <c r="K19" s="12"/>
      <c r="L19" s="12"/>
      <c r="M19" s="1"/>
    </row>
    <row r="20" spans="3:13" x14ac:dyDescent="0.3">
      <c r="C20" s="5">
        <f ca="1">E19*$K$6+1</f>
        <v>23346641352750</v>
      </c>
      <c r="D20" s="5">
        <f ca="1">INT(C20/$K$7)</f>
        <v>179580</v>
      </c>
      <c r="E20" s="5">
        <f ca="1">C20-D20*$K$7</f>
        <v>275370</v>
      </c>
      <c r="G20" s="9">
        <f ca="1">E20/$K$7</f>
        <v>2.1181181668103784E-3</v>
      </c>
      <c r="J20" s="12" t="s">
        <v>17</v>
      </c>
      <c r="K20" s="12"/>
      <c r="L20" s="12">
        <f>AVERAGE(K26:K55)</f>
        <v>0.50323290807446153</v>
      </c>
    </row>
    <row r="21" spans="3:13" x14ac:dyDescent="0.3">
      <c r="C21" s="5">
        <f ca="1">E20*$K$6+1</f>
        <v>395024047771</v>
      </c>
      <c r="D21" s="5">
        <f ca="1">INT(C21/$K$7)</f>
        <v>3038</v>
      </c>
      <c r="E21" s="5">
        <f ca="1">C21-D21*$K$7</f>
        <v>63052153</v>
      </c>
      <c r="G21" s="9">
        <f ca="1">E21/$K$7</f>
        <v>0.4849907786825271</v>
      </c>
      <c r="J21" s="12" t="s">
        <v>18</v>
      </c>
      <c r="K21" s="12"/>
      <c r="L21" s="12">
        <f>_xlfn.STDEV.P(K26:K55)</f>
        <v>4.4662155127908269E-2</v>
      </c>
    </row>
    <row r="22" spans="3:13" ht="16.2" x14ac:dyDescent="0.3">
      <c r="C22" s="5">
        <f ca="1">E21*$K$6+1</f>
        <v>90449637573714</v>
      </c>
      <c r="D22" s="5">
        <f ca="1">INT(C22/$K$7)</f>
        <v>695729</v>
      </c>
      <c r="E22" s="5">
        <f ca="1">C22-D22*$K$7</f>
        <v>59390595</v>
      </c>
      <c r="G22" s="9">
        <f ca="1">E22/$K$7</f>
        <v>0.45682644517259546</v>
      </c>
      <c r="J22" s="12" t="s">
        <v>19</v>
      </c>
      <c r="K22" s="12"/>
      <c r="L22" s="12">
        <f>1/SQRT(12*30)</f>
        <v>5.2704627669472988E-2</v>
      </c>
    </row>
    <row r="23" spans="3:13" x14ac:dyDescent="0.3">
      <c r="C23" s="5">
        <f ca="1">E22*$K$6+1</f>
        <v>85197055729996</v>
      </c>
      <c r="D23" s="5">
        <f ca="1">INT(C23/$K$7)</f>
        <v>655327</v>
      </c>
      <c r="E23" s="5">
        <f ca="1">C23-D23*$K$7</f>
        <v>16765099</v>
      </c>
      <c r="G23" s="9">
        <f ca="1">E23/$K$7</f>
        <v>0.12895544453017579</v>
      </c>
      <c r="J23" s="12"/>
      <c r="K23" s="12"/>
      <c r="L23" s="12"/>
    </row>
    <row r="24" spans="3:13" ht="41.4" x14ac:dyDescent="0.3">
      <c r="C24" s="5">
        <f ca="1">E23*$K$6+1</f>
        <v>24049886582580</v>
      </c>
      <c r="D24" s="5">
        <f ca="1">INT(C24/$K$7)</f>
        <v>184989</v>
      </c>
      <c r="E24" s="5">
        <f ca="1">C24-D24*$K$7</f>
        <v>38123601</v>
      </c>
      <c r="G24" s="9">
        <f ca="1">E24/$K$7</f>
        <v>0.29324287998812615</v>
      </c>
      <c r="J24" s="14" t="s">
        <v>16</v>
      </c>
      <c r="K24" s="14" t="s">
        <v>14</v>
      </c>
      <c r="L24" s="14" t="s">
        <v>15</v>
      </c>
    </row>
    <row r="25" spans="3:13" x14ac:dyDescent="0.3">
      <c r="C25" s="5">
        <f ca="1">E24*$K$6+1</f>
        <v>54689106230122</v>
      </c>
      <c r="D25" s="5">
        <f ca="1">INT(C25/$K$7)</f>
        <v>420663</v>
      </c>
      <c r="E25" s="5">
        <f ca="1">C25-D25*$K$7</f>
        <v>9028129</v>
      </c>
      <c r="G25" s="9">
        <f ca="1">E25/$K$7</f>
        <v>6.944345443297241E-2</v>
      </c>
      <c r="J25" s="12"/>
      <c r="K25" s="12">
        <f ca="1">L13</f>
        <v>0.41153901130213472</v>
      </c>
      <c r="L25" s="12">
        <f ca="1">L14</f>
        <v>0.27944428618798084</v>
      </c>
    </row>
    <row r="26" spans="3:13" x14ac:dyDescent="0.3">
      <c r="C26" s="5">
        <f ca="1">E25*$K$6+1</f>
        <v>12951040641210</v>
      </c>
      <c r="D26" s="5">
        <f ca="1">INT(C26/$K$7)</f>
        <v>99618</v>
      </c>
      <c r="E26" s="5">
        <f ca="1">C26-D26*$K$7</f>
        <v>12181212</v>
      </c>
      <c r="G26" s="9">
        <f ca="1">E26/$K$7</f>
        <v>9.3696649711183425E-2</v>
      </c>
      <c r="J26" s="13">
        <v>1</v>
      </c>
      <c r="K26" s="12">
        <f t="dataTable" ref="K26:L55" dt2D="0" dtr="0" r1="I16" ca="1"/>
        <v>0.47993872122217129</v>
      </c>
      <c r="L26" s="12">
        <v>0.3059306068075614</v>
      </c>
    </row>
    <row r="27" spans="3:13" x14ac:dyDescent="0.3">
      <c r="C27" s="5">
        <f ca="1">E26*$K$6+1</f>
        <v>17474204419453</v>
      </c>
      <c r="D27" s="5">
        <f ca="1">INT(C27/$K$7)</f>
        <v>134409</v>
      </c>
      <c r="E27" s="5">
        <f ca="1">C27-D27*$K$7</f>
        <v>105518854</v>
      </c>
      <c r="G27" s="9">
        <f ca="1">E27/$K$7</f>
        <v>0.81164034425831411</v>
      </c>
      <c r="J27" s="13">
        <f>J26+1</f>
        <v>2</v>
      </c>
      <c r="K27" s="12">
        <v>0.55580812856822781</v>
      </c>
      <c r="L27" s="12">
        <v>0.27991052822892287</v>
      </c>
    </row>
    <row r="28" spans="3:13" x14ac:dyDescent="0.3">
      <c r="C28" s="5">
        <f ca="1">E27*$K$6+1</f>
        <v>151369011958935</v>
      </c>
      <c r="D28" s="5">
        <f ca="1">INT(C28/$K$7)</f>
        <v>1164315</v>
      </c>
      <c r="E28" s="5">
        <f ca="1">C28-D28*$K$7</f>
        <v>15377970</v>
      </c>
      <c r="G28" s="9">
        <f ca="1">E28/$K$7</f>
        <v>0.11828578866857317</v>
      </c>
      <c r="J28" s="13">
        <f t="shared" ref="J28:J56" si="0">J27+1</f>
        <v>3</v>
      </c>
      <c r="K28" s="12">
        <v>0.49604778895177343</v>
      </c>
      <c r="L28" s="12">
        <v>0.26428432411255487</v>
      </c>
    </row>
    <row r="29" spans="3:13" x14ac:dyDescent="0.3">
      <c r="C29" s="5">
        <f ca="1">E28*$K$6+1</f>
        <v>22060020902371</v>
      </c>
      <c r="D29" s="5">
        <f ca="1">INT(C29/$K$7)</f>
        <v>169683</v>
      </c>
      <c r="E29" s="5">
        <f ca="1">C29-D29*$K$7</f>
        <v>58223158</v>
      </c>
      <c r="G29" s="9">
        <f ca="1">E29/$K$7</f>
        <v>0.44784663793757856</v>
      </c>
      <c r="J29" s="13">
        <f t="shared" si="0"/>
        <v>4</v>
      </c>
      <c r="K29" s="12">
        <v>0.46977990950508303</v>
      </c>
      <c r="L29" s="12">
        <v>0.28255541855805505</v>
      </c>
    </row>
    <row r="30" spans="3:13" x14ac:dyDescent="0.3">
      <c r="C30" s="5">
        <f ca="1">E29*$K$6+1</f>
        <v>83522342837319</v>
      </c>
      <c r="D30" s="5">
        <f ca="1">INT(C30/$K$7)</f>
        <v>642445</v>
      </c>
      <c r="E30" s="5">
        <f ca="1">C30-D30*$K$7</f>
        <v>52899924</v>
      </c>
      <c r="G30" s="9">
        <f ca="1">E30/$K$7</f>
        <v>0.40690086083192917</v>
      </c>
      <c r="J30" s="13">
        <f t="shared" si="0"/>
        <v>5</v>
      </c>
      <c r="K30" s="12">
        <v>0.4408880407075495</v>
      </c>
      <c r="L30" s="12">
        <v>0.29400469125633327</v>
      </c>
    </row>
    <row r="31" spans="3:13" x14ac:dyDescent="0.3">
      <c r="C31" s="5">
        <f ca="1">E30*$K$6+1</f>
        <v>75886051876405</v>
      </c>
      <c r="D31" s="5">
        <f ca="1">INT(C31/$K$7)</f>
        <v>583707</v>
      </c>
      <c r="E31" s="5">
        <f ca="1">C31-D31*$K$7</f>
        <v>107877328</v>
      </c>
      <c r="G31" s="9">
        <f ca="1">E31/$K$7</f>
        <v>0.82978148753953551</v>
      </c>
      <c r="J31" s="13">
        <f t="shared" si="0"/>
        <v>6</v>
      </c>
      <c r="K31" s="12">
        <v>0.43370901007775609</v>
      </c>
      <c r="L31" s="12">
        <v>0.29540112735110519</v>
      </c>
    </row>
    <row r="32" spans="3:13" x14ac:dyDescent="0.3">
      <c r="C32" s="5">
        <f ca="1">E31*$K$6+1</f>
        <v>154752292439889</v>
      </c>
      <c r="D32" s="5">
        <f ca="1">INT(C32/$K$7)</f>
        <v>1190338</v>
      </c>
      <c r="E32" s="5">
        <f ca="1">C32-D32*$K$7</f>
        <v>126013971</v>
      </c>
      <c r="G32" s="9">
        <f ca="1">E32/$K$7</f>
        <v>0.96928670968884112</v>
      </c>
      <c r="J32" s="13">
        <f t="shared" si="0"/>
        <v>7</v>
      </c>
      <c r="K32" s="12">
        <v>0.53928141736072199</v>
      </c>
      <c r="L32" s="12">
        <v>0.30095549258316195</v>
      </c>
    </row>
    <row r="33" spans="3:12" x14ac:dyDescent="0.3">
      <c r="C33" s="5">
        <f ca="1">E32*$K$6+1</f>
        <v>180769687692892</v>
      </c>
      <c r="D33" s="5">
        <f ca="1">INT(C33/$K$7)</f>
        <v>1390462</v>
      </c>
      <c r="E33" s="5">
        <f ca="1">C33-D33*$K$7</f>
        <v>18210010</v>
      </c>
      <c r="G33" s="9">
        <f ca="1">E33/$K$7</f>
        <v>0.14006955368703439</v>
      </c>
      <c r="J33" s="13">
        <f t="shared" si="0"/>
        <v>8</v>
      </c>
      <c r="K33" s="12">
        <v>0.52533435555354691</v>
      </c>
      <c r="L33" s="12">
        <v>0.2980364638341097</v>
      </c>
    </row>
    <row r="34" spans="3:12" x14ac:dyDescent="0.3">
      <c r="C34" s="5">
        <f ca="1">E33*$K$6+1</f>
        <v>26122641755211</v>
      </c>
      <c r="D34" s="5">
        <f ca="1">INT(C34/$K$7)</f>
        <v>200932</v>
      </c>
      <c r="E34" s="5">
        <f ca="1">C34-D34*$K$7</f>
        <v>93114159</v>
      </c>
      <c r="G34" s="9">
        <f ca="1">E34/$K$7</f>
        <v>0.71622468593227329</v>
      </c>
      <c r="J34" s="13">
        <f t="shared" si="0"/>
        <v>9</v>
      </c>
      <c r="K34" s="12">
        <v>0.44811316592830364</v>
      </c>
      <c r="L34" s="12">
        <v>0.28275424712353003</v>
      </c>
    </row>
    <row r="35" spans="3:12" x14ac:dyDescent="0.3">
      <c r="C35" s="5">
        <f ca="1">E34*$K$6+1</f>
        <v>133574216482840</v>
      </c>
      <c r="D35" s="5">
        <f ca="1">INT(C35/$K$7)</f>
        <v>1027439</v>
      </c>
      <c r="E35" s="5">
        <f ca="1">C35-D35*$K$7</f>
        <v>45851911</v>
      </c>
      <c r="G35" s="9">
        <f ca="1">E35/$K$7</f>
        <v>0.35268825824190225</v>
      </c>
      <c r="J35" s="13">
        <f t="shared" si="0"/>
        <v>10</v>
      </c>
      <c r="K35" s="12">
        <v>0.52605525006992193</v>
      </c>
      <c r="L35" s="12">
        <v>0.29131475751991237</v>
      </c>
    </row>
    <row r="36" spans="3:12" x14ac:dyDescent="0.3">
      <c r="C36" s="5">
        <f ca="1">E35*$K$6+1</f>
        <v>65775529219632</v>
      </c>
      <c r="D36" s="5">
        <f ca="1">INT(C36/$K$7)</f>
        <v>505938</v>
      </c>
      <c r="E36" s="5">
        <f ca="1">C36-D36*$K$7</f>
        <v>92682114</v>
      </c>
      <c r="G36" s="9">
        <f ca="1">E36/$K$7</f>
        <v>0.7129014395242419</v>
      </c>
      <c r="J36" s="13">
        <f t="shared" si="0"/>
        <v>11</v>
      </c>
      <c r="K36" s="12">
        <v>0.47938551601602636</v>
      </c>
      <c r="L36" s="12">
        <v>0.29957633005338313</v>
      </c>
    </row>
    <row r="37" spans="3:12" x14ac:dyDescent="0.3">
      <c r="C37" s="5">
        <f ca="1">E36*$K$6+1</f>
        <v>132954438857395</v>
      </c>
      <c r="D37" s="5">
        <f ca="1">INT(C37/$K$7)</f>
        <v>1022672</v>
      </c>
      <c r="E37" s="5">
        <f ca="1">C37-D37*$K$7</f>
        <v>11171203</v>
      </c>
      <c r="G37" s="9">
        <f ca="1">E37/$K$7</f>
        <v>8.5927762717168163E-2</v>
      </c>
      <c r="J37" s="13">
        <f t="shared" si="0"/>
        <v>12</v>
      </c>
      <c r="K37" s="12">
        <v>0.46382364538001658</v>
      </c>
      <c r="L37" s="12">
        <v>0.27852029802890582</v>
      </c>
    </row>
    <row r="38" spans="3:12" x14ac:dyDescent="0.3">
      <c r="C38" s="5">
        <f ca="1">E37*$K$6+1</f>
        <v>16025325298764</v>
      </c>
      <c r="D38" s="5">
        <f ca="1">INT(C38/$K$7)</f>
        <v>123265</v>
      </c>
      <c r="E38" s="5">
        <f ca="1">C38-D38*$K$7</f>
        <v>23414349</v>
      </c>
      <c r="G38" s="9">
        <f ca="1">E38/$K$7</f>
        <v>0.18010080248733853</v>
      </c>
      <c r="J38" s="13">
        <f t="shared" si="0"/>
        <v>13</v>
      </c>
      <c r="K38" s="12">
        <v>0.46839919740290387</v>
      </c>
      <c r="L38" s="12">
        <v>0.27874936008734225</v>
      </c>
    </row>
    <row r="39" spans="3:12" x14ac:dyDescent="0.3">
      <c r="C39" s="5">
        <f ca="1">E38*$K$6+1</f>
        <v>33588375341830</v>
      </c>
      <c r="D39" s="5">
        <f ca="1">INT(C39/$K$7)</f>
        <v>258358</v>
      </c>
      <c r="E39" s="5">
        <f ca="1">C39-D39*$K$7</f>
        <v>49829692</v>
      </c>
      <c r="G39" s="9">
        <f ca="1">E39/$K$7</f>
        <v>0.38328494705946825</v>
      </c>
      <c r="J39" s="13">
        <f t="shared" si="0"/>
        <v>14</v>
      </c>
      <c r="K39" s="12">
        <v>0.56296303444502749</v>
      </c>
      <c r="L39" s="12">
        <v>0.27933820332075465</v>
      </c>
    </row>
    <row r="40" spans="3:12" x14ac:dyDescent="0.3">
      <c r="C40" s="5">
        <f ca="1">E39*$K$6+1</f>
        <v>71481739597533</v>
      </c>
      <c r="D40" s="5">
        <f ca="1">INT(C40/$K$7)</f>
        <v>549830</v>
      </c>
      <c r="E40" s="5">
        <f ca="1">C40-D40*$K$7</f>
        <v>39722403</v>
      </c>
      <c r="G40" s="9">
        <f ca="1">E40/$K$7</f>
        <v>0.30554070314000459</v>
      </c>
      <c r="J40" s="13">
        <f t="shared" si="0"/>
        <v>15</v>
      </c>
      <c r="K40" s="12">
        <v>0.46555400975213107</v>
      </c>
      <c r="L40" s="12">
        <v>0.30317884733889011</v>
      </c>
    </row>
    <row r="41" spans="3:12" x14ac:dyDescent="0.3">
      <c r="C41" s="5">
        <f ca="1">E40*$K$6+1</f>
        <v>56982621273964</v>
      </c>
      <c r="D41" s="5">
        <f ca="1">INT(C41/$K$7)</f>
        <v>438304</v>
      </c>
      <c r="E41" s="5">
        <f ca="1">C41-D41*$K$7</f>
        <v>72155020</v>
      </c>
      <c r="G41" s="9">
        <f ca="1">E41/$K$7</f>
        <v>0.5550091102464545</v>
      </c>
      <c r="J41" s="13">
        <f t="shared" si="0"/>
        <v>16</v>
      </c>
      <c r="K41" s="12">
        <v>0.55494408219457003</v>
      </c>
      <c r="L41" s="12">
        <v>0.27323679510500759</v>
      </c>
    </row>
    <row r="42" spans="3:12" x14ac:dyDescent="0.3">
      <c r="C42" s="5">
        <f ca="1">E41*$K$6+1</f>
        <v>103507891445421</v>
      </c>
      <c r="D42" s="5">
        <f ca="1">INT(C42/$K$7)</f>
        <v>796172</v>
      </c>
      <c r="E42" s="5">
        <f ca="1">C42-D42*$K$7</f>
        <v>29100729</v>
      </c>
      <c r="G42" s="9">
        <f ca="1">E42/$K$7</f>
        <v>0.22383986186703567</v>
      </c>
      <c r="J42" s="13">
        <f t="shared" si="0"/>
        <v>17</v>
      </c>
      <c r="K42" s="12">
        <v>0.49901327819529412</v>
      </c>
      <c r="L42" s="12">
        <v>0.29105411067630266</v>
      </c>
    </row>
    <row r="43" spans="3:12" x14ac:dyDescent="0.3">
      <c r="C43" s="5">
        <f ca="1">E42*$K$6+1</f>
        <v>41745606865810</v>
      </c>
      <c r="D43" s="5">
        <f ca="1">INT(C43/$K$7)</f>
        <v>321102</v>
      </c>
      <c r="E43" s="5">
        <f ca="1">C43-D43*$K$7</f>
        <v>127729888</v>
      </c>
      <c r="G43" s="9">
        <f ca="1">E43/$K$7</f>
        <v>0.98248536956623789</v>
      </c>
      <c r="J43" s="13">
        <f t="shared" si="0"/>
        <v>18</v>
      </c>
      <c r="K43" s="12">
        <v>0.52217229288443212</v>
      </c>
      <c r="L43" s="12">
        <v>0.28676277614302526</v>
      </c>
    </row>
    <row r="44" spans="3:12" x14ac:dyDescent="0.3">
      <c r="C44" s="5">
        <f ca="1">E43*$K$6+1</f>
        <v>183231206663649</v>
      </c>
      <c r="D44" s="5">
        <f ca="1">INT(C44/$K$7)</f>
        <v>1409395</v>
      </c>
      <c r="E44" s="5">
        <f ca="1">C44-D44*$K$7</f>
        <v>116334804</v>
      </c>
      <c r="G44" s="9">
        <f ca="1">E44/$K$7</f>
        <v>0.89483553685849826</v>
      </c>
      <c r="J44" s="13">
        <f t="shared" si="0"/>
        <v>19</v>
      </c>
      <c r="K44" s="12">
        <v>0.60345798329846556</v>
      </c>
      <c r="L44" s="12">
        <v>0.29015659780122971</v>
      </c>
    </row>
    <row r="45" spans="3:12" x14ac:dyDescent="0.3">
      <c r="C45" s="5">
        <f ca="1">E44*$K$6+1</f>
        <v>166884719368885</v>
      </c>
      <c r="D45" s="5">
        <f ca="1">INT(C45/$K$7)</f>
        <v>1283660</v>
      </c>
      <c r="E45" s="5">
        <f ca="1">C45-D45*$K$7</f>
        <v>47994625</v>
      </c>
      <c r="G45" s="9">
        <f ca="1">E45/$K$7</f>
        <v>0.36916979744253747</v>
      </c>
      <c r="J45" s="13">
        <f t="shared" si="0"/>
        <v>20</v>
      </c>
      <c r="K45" s="12">
        <v>0.45383060635907263</v>
      </c>
      <c r="L45" s="12">
        <v>0.28018084771912927</v>
      </c>
    </row>
    <row r="46" spans="3:12" x14ac:dyDescent="0.3">
      <c r="C46" s="5">
        <f ca="1">E45*$K$6+1</f>
        <v>68849297449626</v>
      </c>
      <c r="D46" s="5">
        <f ca="1">INT(C46/$K$7)</f>
        <v>529581</v>
      </c>
      <c r="E46" s="5">
        <f ca="1">C46-D46*$K$7</f>
        <v>107515335</v>
      </c>
      <c r="G46" s="9">
        <f ca="1">E46/$K$7</f>
        <v>0.82699707402478007</v>
      </c>
      <c r="J46" s="13">
        <f t="shared" si="0"/>
        <v>21</v>
      </c>
      <c r="K46" s="12">
        <v>0.44833812512297327</v>
      </c>
      <c r="L46" s="12">
        <v>0.27649160784358562</v>
      </c>
    </row>
    <row r="47" spans="3:12" x14ac:dyDescent="0.3">
      <c r="C47" s="5">
        <f ca="1">E46*$K$6+1</f>
        <v>154233005879536</v>
      </c>
      <c r="D47" s="5">
        <f ca="1">INT(C47/$K$7)</f>
        <v>1186344</v>
      </c>
      <c r="E47" s="5">
        <f ca="1">C47-D47*$K$7</f>
        <v>87056152</v>
      </c>
      <c r="G47" s="9">
        <f ca="1">E47/$K$7</f>
        <v>0.66962710928498259</v>
      </c>
      <c r="J47" s="13">
        <f t="shared" si="0"/>
        <v>22</v>
      </c>
      <c r="K47" s="12">
        <v>0.49649662544596457</v>
      </c>
      <c r="L47" s="12">
        <v>0.26166081530668961</v>
      </c>
    </row>
    <row r="48" spans="3:12" x14ac:dyDescent="0.3">
      <c r="C48" s="5">
        <f ca="1">E47*$K$6+1</f>
        <v>124883878223193</v>
      </c>
      <c r="D48" s="5">
        <f ca="1">INT(C48/$K$7)</f>
        <v>960594</v>
      </c>
      <c r="E48" s="5">
        <f ca="1">C48-D48*$K$7</f>
        <v>19558059</v>
      </c>
      <c r="G48" s="9">
        <f ca="1">E48/$K$7</f>
        <v>0.15043861014434839</v>
      </c>
      <c r="J48" s="13">
        <f t="shared" si="0"/>
        <v>23</v>
      </c>
      <c r="K48" s="12">
        <v>0.56037716126313641</v>
      </c>
      <c r="L48" s="12">
        <v>0.30223094544179835</v>
      </c>
    </row>
    <row r="49" spans="3:12" x14ac:dyDescent="0.3">
      <c r="C49" s="5">
        <f ca="1">E48*$K$6+1</f>
        <v>28056446354740</v>
      </c>
      <c r="D49" s="5">
        <f ca="1">INT(C49/$K$7)</f>
        <v>215807</v>
      </c>
      <c r="E49" s="5">
        <f ca="1">C49-D49*$K$7</f>
        <v>44912563</v>
      </c>
      <c r="G49" s="9">
        <f ca="1">E49/$K$7</f>
        <v>0.34546288850751944</v>
      </c>
      <c r="J49" s="13">
        <f t="shared" si="0"/>
        <v>24</v>
      </c>
      <c r="K49" s="12">
        <v>0.49252665158464021</v>
      </c>
      <c r="L49" s="12">
        <v>0.27142768792362065</v>
      </c>
    </row>
    <row r="50" spans="3:12" x14ac:dyDescent="0.3">
      <c r="C50" s="5">
        <f ca="1">E49*$K$6+1</f>
        <v>64428014787324</v>
      </c>
      <c r="D50" s="5">
        <f ca="1">INT(C50/$K$7)</f>
        <v>495573</v>
      </c>
      <c r="E50" s="5">
        <f ca="1">C50-D50*$K$7</f>
        <v>99882321</v>
      </c>
      <c r="G50" s="9">
        <f ca="1">E50/$K$7</f>
        <v>0.76828470295706053</v>
      </c>
      <c r="J50" s="13">
        <f t="shared" si="0"/>
        <v>25</v>
      </c>
      <c r="K50" s="12">
        <v>0.58118750894712068</v>
      </c>
      <c r="L50" s="12">
        <v>0.28440517202040699</v>
      </c>
    </row>
    <row r="51" spans="3:12" x14ac:dyDescent="0.3">
      <c r="C51" s="5">
        <f ca="1">E50*$K$6+1</f>
        <v>143283287003242</v>
      </c>
      <c r="D51" s="5">
        <f ca="1">INT(C51/$K$7)</f>
        <v>1102120</v>
      </c>
      <c r="E51" s="5">
        <f ca="1">C51-D51*$K$7</f>
        <v>70251922</v>
      </c>
      <c r="G51" s="9">
        <f ca="1">E51/$K$7</f>
        <v>0.54037067306368047</v>
      </c>
      <c r="J51" s="13">
        <f t="shared" si="0"/>
        <v>26</v>
      </c>
      <c r="K51" s="12">
        <v>0.49347210013970844</v>
      </c>
      <c r="L51" s="12">
        <v>0.30931357535615306</v>
      </c>
    </row>
    <row r="52" spans="3:12" x14ac:dyDescent="0.3">
      <c r="C52" s="5">
        <f ca="1">E51*$K$6+1</f>
        <v>100777857399363</v>
      </c>
      <c r="D52" s="5">
        <f ca="1">INT(C52/$K$7)</f>
        <v>775173</v>
      </c>
      <c r="E52" s="5">
        <f ca="1">C52-D52*$K$7</f>
        <v>10178760</v>
      </c>
      <c r="G52" s="9">
        <f ca="1">E52/$K$7</f>
        <v>7.8293991617107192E-2</v>
      </c>
      <c r="J52" s="13">
        <f t="shared" si="0"/>
        <v>27</v>
      </c>
      <c r="K52" s="12">
        <v>0.56567559408733747</v>
      </c>
      <c r="L52" s="12">
        <v>0.28087314271341407</v>
      </c>
    </row>
    <row r="53" spans="3:12" x14ac:dyDescent="0.3">
      <c r="C53" s="5">
        <f ca="1">E52*$K$6+1</f>
        <v>14601644973961</v>
      </c>
      <c r="D53" s="5">
        <f ca="1">INT(C53/$K$7)</f>
        <v>112314</v>
      </c>
      <c r="E53" s="5">
        <f ca="1">C53-D53*$K$7</f>
        <v>48771907</v>
      </c>
      <c r="G53" s="9">
        <f ca="1">E53/$K$7</f>
        <v>0.37514857190938106</v>
      </c>
      <c r="J53" s="13">
        <f t="shared" si="0"/>
        <v>28</v>
      </c>
      <c r="K53" s="12">
        <v>0.50445117254041716</v>
      </c>
      <c r="L53" s="12">
        <v>0.26781870026525334</v>
      </c>
    </row>
    <row r="54" spans="3:12" x14ac:dyDescent="0.3">
      <c r="C54" s="5">
        <f ca="1">E53*$K$6+1</f>
        <v>69964324801548</v>
      </c>
      <c r="D54" s="5">
        <f ca="1">INT(C54/$K$7)</f>
        <v>538158</v>
      </c>
      <c r="E54" s="5">
        <f ca="1">C54-D54*$K$7</f>
        <v>65591610</v>
      </c>
      <c r="G54" s="9">
        <f ca="1">E54/$K$7</f>
        <v>0.50452402488049275</v>
      </c>
      <c r="J54" s="13">
        <f t="shared" si="0"/>
        <v>29</v>
      </c>
      <c r="K54" s="12">
        <v>0.47571542636032516</v>
      </c>
      <c r="L54" s="12">
        <v>0.30508562107554638</v>
      </c>
    </row>
    <row r="55" spans="3:12" x14ac:dyDescent="0.3">
      <c r="C55" s="5">
        <f ca="1">E54*$K$6+1</f>
        <v>94092541968811</v>
      </c>
      <c r="D55" s="5">
        <f ca="1">INT(C55/$K$7)</f>
        <v>723750</v>
      </c>
      <c r="E55" s="5">
        <f ca="1">C55-D55*$K$7</f>
        <v>40132561</v>
      </c>
      <c r="G55" s="9">
        <f ca="1">E55/$K$7</f>
        <v>0.30869559695945703</v>
      </c>
      <c r="J55" s="13">
        <f t="shared" si="0"/>
        <v>30</v>
      </c>
      <c r="K55" s="12">
        <v>0.49024744286922506</v>
      </c>
      <c r="L55" s="12">
        <v>0.31310511740984137</v>
      </c>
    </row>
    <row r="56" spans="3:12" x14ac:dyDescent="0.3">
      <c r="C56" s="5">
        <f ca="1">E55*$K$6+1</f>
        <v>57571001538282</v>
      </c>
      <c r="D56" s="5">
        <f ca="1">INT(C56/$K$7)</f>
        <v>442830</v>
      </c>
      <c r="E56" s="5">
        <f ca="1">C56-D56*$K$7</f>
        <v>41140152</v>
      </c>
      <c r="G56" s="9">
        <f ca="1">E56/$K$7</f>
        <v>0.31644588494222436</v>
      </c>
    </row>
    <row r="57" spans="3:12" x14ac:dyDescent="0.3">
      <c r="C57" s="5">
        <f ca="1">E56*$K$6+1</f>
        <v>59016411987193</v>
      </c>
      <c r="D57" s="5">
        <f ca="1">INT(C57/$K$7)</f>
        <v>453948</v>
      </c>
      <c r="E57" s="5">
        <f ca="1">C57-D57*$K$7</f>
        <v>34752565</v>
      </c>
      <c r="G57" s="9">
        <f ca="1">E57/$K$7</f>
        <v>0.26731321229530636</v>
      </c>
    </row>
    <row r="58" spans="3:12" x14ac:dyDescent="0.3">
      <c r="C58" s="5">
        <f ca="1">E57*$K$6+1</f>
        <v>49853284296366</v>
      </c>
      <c r="D58" s="5">
        <f ca="1">INT(C58/$K$7)</f>
        <v>383466</v>
      </c>
      <c r="E58" s="5">
        <f ca="1">C58-D58*$K$7</f>
        <v>54162840</v>
      </c>
      <c r="G58" s="9">
        <f ca="1">E58/$K$7</f>
        <v>0.4166150828704791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Magirou</dc:creator>
  <cp:lastModifiedBy>Magirou</cp:lastModifiedBy>
  <dcterms:created xsi:type="dcterms:W3CDTF">2014-10-21T07:17:18Z</dcterms:created>
  <dcterms:modified xsi:type="dcterms:W3CDTF">2014-10-24T10:31:40Z</dcterms:modified>
</cp:coreProperties>
</file>