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LP1" sheetId="1" r:id="rId1"/>
    <sheet name="Transportation" sheetId="2" r:id="rId2"/>
    <sheet name="catering" sheetId="3" r:id="rId3"/>
    <sheet name="regression" sheetId="4" r:id="rId4"/>
    <sheet name="network" sheetId="5" r:id="rId5"/>
  </sheets>
  <definedNames>
    <definedName name="solver_adj" localSheetId="2" hidden="1">'catering'!$D$3:$I$3</definedName>
    <definedName name="solver_adj" localSheetId="0" hidden="1">'LP1'!$C$10:$F$10</definedName>
    <definedName name="solver_adj" localSheetId="3" hidden="1">'regression'!$A$8:$D$8</definedName>
    <definedName name="solver_adj" localSheetId="1" hidden="1">'Transportation'!$J$5:$M$7</definedName>
    <definedName name="solver_cvg" localSheetId="2" hidden="1">0.0001</definedName>
    <definedName name="solver_cvg" localSheetId="0" hidden="1">0.0001</definedName>
    <definedName name="solver_cvg" localSheetId="3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3" hidden="1">1</definedName>
    <definedName name="solver_drv" localSheetId="1" hidden="1">1</definedName>
    <definedName name="solver_est" localSheetId="2" hidden="1">1</definedName>
    <definedName name="solver_est" localSheetId="0" hidden="1">1</definedName>
    <definedName name="solver_est" localSheetId="3" hidden="1">1</definedName>
    <definedName name="solver_est" localSheetId="1" hidden="1">1</definedName>
    <definedName name="solver_itr" localSheetId="2" hidden="1">100</definedName>
    <definedName name="solver_itr" localSheetId="0" hidden="1">100</definedName>
    <definedName name="solver_itr" localSheetId="3" hidden="1">100</definedName>
    <definedName name="solver_itr" localSheetId="1" hidden="1">100</definedName>
    <definedName name="solver_lhs1" localSheetId="2" hidden="1">'catering'!$D$3:$I$3</definedName>
    <definedName name="solver_lhs1" localSheetId="0" hidden="1">'LP1'!$C$10:$F$10</definedName>
    <definedName name="solver_lhs1" localSheetId="3" hidden="1">'regression'!$G$10:$G$14</definedName>
    <definedName name="solver_lhs1" localSheetId="1" hidden="1">'Transportation'!$J$4:$M$4</definedName>
    <definedName name="solver_lhs2" localSheetId="2" hidden="1">'catering'!$K$5:$K$10</definedName>
    <definedName name="solver_lhs2" localSheetId="0" hidden="1">'LP1'!$G$12:$G$14</definedName>
    <definedName name="solver_lhs2" localSheetId="3" hidden="1">'regression'!$G$15:$G$19</definedName>
    <definedName name="solver_lhs2" localSheetId="1" hidden="1">'Transportation'!$N$5:$N$7</definedName>
    <definedName name="solver_lhs3" localSheetId="1" hidden="1">'Transportation'!$J$5:$M$7</definedName>
    <definedName name="solver_lin" localSheetId="2" hidden="1">2</definedName>
    <definedName name="solver_lin" localSheetId="0" hidden="1">2</definedName>
    <definedName name="solver_lin" localSheetId="3" hidden="1">2</definedName>
    <definedName name="solver_lin" localSheetId="1" hidden="1">2</definedName>
    <definedName name="solver_neg" localSheetId="2" hidden="1">2</definedName>
    <definedName name="solver_neg" localSheetId="0" hidden="1">2</definedName>
    <definedName name="solver_neg" localSheetId="3" hidden="1">2</definedName>
    <definedName name="solver_neg" localSheetId="1" hidden="1">2</definedName>
    <definedName name="solver_num" localSheetId="2" hidden="1">2</definedName>
    <definedName name="solver_num" localSheetId="0" hidden="1">2</definedName>
    <definedName name="solver_num" localSheetId="3" hidden="1">2</definedName>
    <definedName name="solver_num" localSheetId="1" hidden="1">3</definedName>
    <definedName name="solver_nwt" localSheetId="2" hidden="1">1</definedName>
    <definedName name="solver_nwt" localSheetId="0" hidden="1">1</definedName>
    <definedName name="solver_nwt" localSheetId="3" hidden="1">1</definedName>
    <definedName name="solver_nwt" localSheetId="1" hidden="1">1</definedName>
    <definedName name="solver_opt" localSheetId="2" hidden="1">'catering'!$P$2</definedName>
    <definedName name="solver_opt" localSheetId="0" hidden="1">'LP1'!$C$16</definedName>
    <definedName name="solver_opt" localSheetId="3" hidden="1">'regression'!$G$7</definedName>
    <definedName name="solver_opt" localSheetId="1" hidden="1">'Transportation'!$J$10</definedName>
    <definedName name="solver_pre" localSheetId="2" hidden="1">0.000001</definedName>
    <definedName name="solver_pre" localSheetId="0" hidden="1">0.000001</definedName>
    <definedName name="solver_pre" localSheetId="3" hidden="1">0.000001</definedName>
    <definedName name="solver_pre" localSheetId="1" hidden="1">0.000001</definedName>
    <definedName name="solver_rel1" localSheetId="2" hidden="1">3</definedName>
    <definedName name="solver_rel1" localSheetId="0" hidden="1">3</definedName>
    <definedName name="solver_rel1" localSheetId="3" hidden="1">1</definedName>
    <definedName name="solver_rel1" localSheetId="1" hidden="1">2</definedName>
    <definedName name="solver_rel2" localSheetId="2" hidden="1">3</definedName>
    <definedName name="solver_rel2" localSheetId="0" hidden="1">1</definedName>
    <definedName name="solver_rel2" localSheetId="3" hidden="1">3</definedName>
    <definedName name="solver_rel2" localSheetId="1" hidden="1">2</definedName>
    <definedName name="solver_rel3" localSheetId="1" hidden="1">3</definedName>
    <definedName name="solver_rhs1" localSheetId="2" hidden="1">0</definedName>
    <definedName name="solver_rhs1" localSheetId="0" hidden="1">0</definedName>
    <definedName name="solver_rhs1" localSheetId="3" hidden="1">0</definedName>
    <definedName name="solver_rhs1" localSheetId="1" hidden="1">'Transportation'!$J$3:$M$3</definedName>
    <definedName name="solver_rhs2" localSheetId="2" hidden="1">'catering'!$M$5:$M$10</definedName>
    <definedName name="solver_rhs2" localSheetId="0" hidden="1">'LP1'!$I$12:$I$14</definedName>
    <definedName name="solver_rhs2" localSheetId="3" hidden="1">0</definedName>
    <definedName name="solver_rhs2" localSheetId="1" hidden="1">'Transportation'!$O$5:$O$7</definedName>
    <definedName name="solver_rhs3" localSheetId="1" hidden="1">0</definedName>
    <definedName name="solver_scl" localSheetId="2" hidden="1">2</definedName>
    <definedName name="solver_scl" localSheetId="0" hidden="1">2</definedName>
    <definedName name="solver_scl" localSheetId="3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3" hidden="1">2</definedName>
    <definedName name="solver_sho" localSheetId="1" hidden="1">2</definedName>
    <definedName name="solver_tim" localSheetId="2" hidden="1">100</definedName>
    <definedName name="solver_tim" localSheetId="0" hidden="1">100</definedName>
    <definedName name="solver_tim" localSheetId="3" hidden="1">100</definedName>
    <definedName name="solver_tim" localSheetId="1" hidden="1">100</definedName>
    <definedName name="solver_tol" localSheetId="2" hidden="1">0.05</definedName>
    <definedName name="solver_tol" localSheetId="0" hidden="1">0.05</definedName>
    <definedName name="solver_tol" localSheetId="3" hidden="1">0.05</definedName>
    <definedName name="solver_tol" localSheetId="1" hidden="1">0.05</definedName>
    <definedName name="solver_typ" localSheetId="2" hidden="1">2</definedName>
    <definedName name="solver_typ" localSheetId="0" hidden="1">1</definedName>
    <definedName name="solver_typ" localSheetId="3" hidden="1">2</definedName>
    <definedName name="solver_typ" localSheetId="1" hidden="1">2</definedName>
    <definedName name="solver_val" localSheetId="2" hidden="1">0</definedName>
    <definedName name="solver_val" localSheetId="0" hidden="1">0</definedName>
    <definedName name="solver_val" localSheetId="3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<sst xmlns="http://schemas.openxmlformats.org/spreadsheetml/2006/main" count="69" uniqueCount="40">
  <si>
    <t>max</t>
  </si>
  <si>
    <t>x2</t>
  </si>
  <si>
    <t>x1</t>
  </si>
  <si>
    <t>x3</t>
  </si>
  <si>
    <t>&lt;=</t>
  </si>
  <si>
    <t>x4</t>
  </si>
  <si>
    <t>Trasportation Problem</t>
  </si>
  <si>
    <t>4 Factories, 3 Cities</t>
  </si>
  <si>
    <t>Cost Matrix</t>
  </si>
  <si>
    <t>Factories</t>
  </si>
  <si>
    <t>Cities</t>
  </si>
  <si>
    <t>Demand, Supply, and Amounts Shipped</t>
  </si>
  <si>
    <t>Total Transportation Cost=</t>
  </si>
  <si>
    <t>x5</t>
  </si>
  <si>
    <t>x6</t>
  </si>
  <si>
    <t>Objective Criterion</t>
  </si>
  <si>
    <t>=</t>
  </si>
  <si>
    <t>≥</t>
  </si>
  <si>
    <t>x</t>
  </si>
  <si>
    <t>y</t>
  </si>
  <si>
    <t>&gt;=</t>
  </si>
  <si>
    <t>c</t>
  </si>
  <si>
    <t>a</t>
  </si>
  <si>
    <t>b</t>
  </si>
  <si>
    <t>v</t>
  </si>
  <si>
    <t>min=</t>
  </si>
  <si>
    <t>Linear program</t>
  </si>
  <si>
    <t>st</t>
  </si>
  <si>
    <t>max x1+3*x2+5*x3</t>
  </si>
  <si>
    <t>x1+7*x2+5*x3 &lt;= 35</t>
  </si>
  <si>
    <t>x1+2*x2+6*x3 &lt;= 30</t>
  </si>
  <si>
    <t>x1, x2, x3 &gt;= 0.</t>
  </si>
  <si>
    <t>max 2*x1+11*x2+6*x3+7*x4</t>
  </si>
  <si>
    <t>11*x1+12*x2+15*x3+17*x4 &lt;=120</t>
  </si>
  <si>
    <t>4*x1+7*x2+8*x3+9*x4 &lt;=90</t>
  </si>
  <si>
    <t>3*x1+6*x2+5*x3+2*x4 &lt;=45</t>
  </si>
  <si>
    <t>x1, x2, x3,x4 &gt;= 0.</t>
  </si>
  <si>
    <t>dual variables</t>
  </si>
  <si>
    <t>Flow=</t>
  </si>
  <si>
    <t>Πρόβλημα Μέγιστης Ροής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</si>
</sst>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53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 wrapText="1"/>
    </xf>
    <xf numFmtId="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wrapText="1"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8" fillId="36" borderId="25" xfId="0" applyFont="1" applyFill="1" applyBorder="1" applyAlignment="1">
      <alignment vertical="top" wrapText="1"/>
    </xf>
    <xf numFmtId="0" fontId="8" fillId="36" borderId="25" xfId="0" applyFont="1" applyFill="1" applyBorder="1" applyAlignment="1">
      <alignment horizontal="right" vertical="top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37" borderId="13" xfId="0" applyNumberFormat="1" applyFont="1" applyFill="1" applyBorder="1" applyAlignment="1">
      <alignment horizontal="center" vertical="center"/>
    </xf>
    <xf numFmtId="1" fontId="2" fillId="37" borderId="14" xfId="0" applyNumberFormat="1" applyFont="1" applyFill="1" applyBorder="1" applyAlignment="1">
      <alignment horizontal="center" vertical="center"/>
    </xf>
    <xf numFmtId="1" fontId="2" fillId="37" borderId="15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38" borderId="16" xfId="0" applyNumberFormat="1" applyFont="1" applyFill="1" applyBorder="1" applyAlignment="1">
      <alignment horizontal="center" vertical="center"/>
    </xf>
    <xf numFmtId="1" fontId="2" fillId="38" borderId="2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38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4"/>
          <c:w val="0.9565"/>
          <c:h val="0.93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regression!$C$3:$G$3</c:f>
              <c:numCache/>
            </c:numRef>
          </c:cat>
          <c:val>
            <c:numRef>
              <c:f>regression!$C$4:$G$4</c:f>
              <c:numCache/>
            </c:numRef>
          </c:val>
          <c:smooth val="0"/>
        </c:ser>
        <c:marker val="1"/>
        <c:axId val="33604088"/>
        <c:axId val="34199961"/>
      </c:lineChart>
      <c:catAx>
        <c:axId val="3360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9961"/>
        <c:crosses val="autoZero"/>
        <c:auto val="1"/>
        <c:lblOffset val="100"/>
        <c:tickLblSkip val="1"/>
        <c:noMultiLvlLbl val="0"/>
      </c:catAx>
      <c:valAx>
        <c:axId val="34199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40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10</xdr:row>
      <xdr:rowOff>142875</xdr:rowOff>
    </xdr:from>
    <xdr:to>
      <xdr:col>11</xdr:col>
      <xdr:colOff>371475</xdr:colOff>
      <xdr:row>27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905125"/>
          <a:ext cx="61245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9525</xdr:rowOff>
    </xdr:from>
    <xdr:to>
      <xdr:col>16</xdr:col>
      <xdr:colOff>28575</xdr:colOff>
      <xdr:row>11</xdr:row>
      <xdr:rowOff>161925</xdr:rowOff>
    </xdr:to>
    <xdr:graphicFrame>
      <xdr:nvGraphicFramePr>
        <xdr:cNvPr id="1" name="Chart 4"/>
        <xdr:cNvGraphicFramePr/>
      </xdr:nvGraphicFramePr>
      <xdr:xfrm>
        <a:off x="5915025" y="9525"/>
        <a:ext cx="4476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390525</xdr:colOff>
      <xdr:row>19</xdr:row>
      <xdr:rowOff>133350</xdr:rowOff>
    </xdr:from>
    <xdr:to>
      <xdr:col>20</xdr:col>
      <xdr:colOff>381000</xdr:colOff>
      <xdr:row>29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838700"/>
          <a:ext cx="9705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17</xdr:row>
      <xdr:rowOff>142875</xdr:rowOff>
    </xdr:from>
    <xdr:to>
      <xdr:col>33</xdr:col>
      <xdr:colOff>152400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352925"/>
          <a:ext cx="84105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K7" sqref="K7"/>
    </sheetView>
  </sheetViews>
  <sheetFormatPr defaultColWidth="8.7109375" defaultRowHeight="19.5" customHeight="1"/>
  <cols>
    <col min="1" max="16384" width="8.7109375" style="1" customWidth="1"/>
  </cols>
  <sheetData>
    <row r="1" spans="3:14" ht="19.5" customHeight="1" thickBot="1">
      <c r="C1" s="19" t="s">
        <v>2</v>
      </c>
      <c r="D1" s="20" t="s">
        <v>1</v>
      </c>
      <c r="E1" s="21" t="s">
        <v>3</v>
      </c>
      <c r="N1" s="95" t="s">
        <v>26</v>
      </c>
    </row>
    <row r="2" spans="3:14" ht="19.5" customHeight="1" thickBot="1">
      <c r="C2" s="19">
        <v>28</v>
      </c>
      <c r="D2" s="20">
        <v>1</v>
      </c>
      <c r="E2" s="21">
        <v>0</v>
      </c>
      <c r="N2" s="94" t="s">
        <v>28</v>
      </c>
    </row>
    <row r="3" spans="2:14" ht="19.5" customHeight="1" thickBot="1">
      <c r="B3" s="2"/>
      <c r="C3" s="7">
        <v>1</v>
      </c>
      <c r="D3" s="8">
        <v>3</v>
      </c>
      <c r="E3" s="9">
        <v>5</v>
      </c>
      <c r="I3" s="96" t="s">
        <v>37</v>
      </c>
      <c r="N3" s="94" t="s">
        <v>27</v>
      </c>
    </row>
    <row r="4" spans="3:14" ht="19.5" customHeight="1">
      <c r="C4" s="10">
        <v>1</v>
      </c>
      <c r="D4" s="11">
        <v>7</v>
      </c>
      <c r="E4" s="12">
        <v>5</v>
      </c>
      <c r="F4" s="1">
        <f>SUMPRODUCT(C$2:E$2,C4:E4)</f>
        <v>35</v>
      </c>
      <c r="G4" s="1" t="s">
        <v>4</v>
      </c>
      <c r="H4" s="4">
        <v>35</v>
      </c>
      <c r="I4" s="1">
        <v>0.2</v>
      </c>
      <c r="N4" s="94" t="s">
        <v>29</v>
      </c>
    </row>
    <row r="5" spans="3:14" ht="19.5" customHeight="1" thickBot="1">
      <c r="C5" s="13">
        <v>1</v>
      </c>
      <c r="D5" s="14">
        <v>2</v>
      </c>
      <c r="E5" s="15">
        <v>6</v>
      </c>
      <c r="F5" s="1">
        <f>SUMPRODUCT(C$2:E$2,C5:E5)</f>
        <v>30</v>
      </c>
      <c r="G5" s="1" t="s">
        <v>4</v>
      </c>
      <c r="H5" s="6">
        <v>30</v>
      </c>
      <c r="I5" s="1">
        <v>0.8</v>
      </c>
      <c r="N5" s="94" t="s">
        <v>30</v>
      </c>
    </row>
    <row r="6" spans="3:14" ht="19.5" customHeight="1" thickBot="1">
      <c r="C6" s="2"/>
      <c r="D6" s="2"/>
      <c r="E6" s="2"/>
      <c r="N6" s="94" t="s">
        <v>31</v>
      </c>
    </row>
    <row r="7" spans="2:13" ht="19.5" customHeight="1" thickBot="1">
      <c r="B7" s="92" t="s">
        <v>0</v>
      </c>
      <c r="C7" s="93">
        <f>SUMPRODUCT(C2:E2,C3:E3)</f>
        <v>31</v>
      </c>
      <c r="M7" s="94"/>
    </row>
    <row r="8" ht="19.5" customHeight="1" thickBot="1"/>
    <row r="9" spans="3:14" ht="19.5" customHeight="1" thickBot="1">
      <c r="C9" s="19" t="s">
        <v>2</v>
      </c>
      <c r="D9" s="20" t="s">
        <v>1</v>
      </c>
      <c r="E9" s="20" t="s">
        <v>3</v>
      </c>
      <c r="F9" s="21" t="s">
        <v>5</v>
      </c>
      <c r="N9" s="95" t="s">
        <v>26</v>
      </c>
    </row>
    <row r="10" spans="3:14" ht="19.5" customHeight="1" thickBot="1">
      <c r="C10" s="19">
        <v>0</v>
      </c>
      <c r="D10" s="20">
        <v>6.730769230769229</v>
      </c>
      <c r="E10" s="20">
        <v>0</v>
      </c>
      <c r="F10" s="21">
        <v>2.3076923076923084</v>
      </c>
      <c r="N10" s="94" t="s">
        <v>32</v>
      </c>
    </row>
    <row r="11" spans="3:14" ht="19.5" customHeight="1" thickBot="1">
      <c r="C11" s="7">
        <v>2</v>
      </c>
      <c r="D11" s="8">
        <v>11</v>
      </c>
      <c r="E11" s="8">
        <v>6</v>
      </c>
      <c r="F11" s="9">
        <v>7</v>
      </c>
      <c r="K11" s="96" t="s">
        <v>37</v>
      </c>
      <c r="N11" s="94" t="s">
        <v>27</v>
      </c>
    </row>
    <row r="12" spans="3:14" ht="19.5" customHeight="1">
      <c r="C12" s="10">
        <v>11</v>
      </c>
      <c r="D12" s="11">
        <v>12</v>
      </c>
      <c r="E12" s="11">
        <v>15</v>
      </c>
      <c r="F12" s="12">
        <v>17</v>
      </c>
      <c r="G12" s="1">
        <f>SUMPRODUCT(C$10:F$10,C12:F12)</f>
        <v>119.99999999999999</v>
      </c>
      <c r="H12" s="1" t="s">
        <v>4</v>
      </c>
      <c r="I12" s="4">
        <v>120</v>
      </c>
      <c r="K12" s="3">
        <v>0.2564102564102565</v>
      </c>
      <c r="N12" s="94" t="s">
        <v>33</v>
      </c>
    </row>
    <row r="13" spans="3:14" ht="19.5" customHeight="1">
      <c r="C13" s="16">
        <v>4</v>
      </c>
      <c r="D13" s="17">
        <v>7</v>
      </c>
      <c r="E13" s="17">
        <v>8</v>
      </c>
      <c r="F13" s="18">
        <v>9</v>
      </c>
      <c r="G13" s="1">
        <f>SUMPRODUCT(C$10:F$10,C13:F13)</f>
        <v>67.88461538461539</v>
      </c>
      <c r="H13" s="1" t="s">
        <v>4</v>
      </c>
      <c r="I13" s="5">
        <v>90</v>
      </c>
      <c r="K13" s="3">
        <v>0</v>
      </c>
      <c r="N13" s="94" t="s">
        <v>34</v>
      </c>
    </row>
    <row r="14" spans="3:14" ht="19.5" customHeight="1" thickBot="1">
      <c r="C14" s="13">
        <v>3</v>
      </c>
      <c r="D14" s="14">
        <v>6</v>
      </c>
      <c r="E14" s="14">
        <v>5</v>
      </c>
      <c r="F14" s="15">
        <v>2</v>
      </c>
      <c r="G14" s="1">
        <f>SUMPRODUCT(C$10:F$10,C14:F14)</f>
        <v>44.999999999999986</v>
      </c>
      <c r="H14" s="1" t="s">
        <v>4</v>
      </c>
      <c r="I14" s="6">
        <v>45</v>
      </c>
      <c r="K14" s="3">
        <v>1.3205128205128205</v>
      </c>
      <c r="N14" s="94" t="s">
        <v>35</v>
      </c>
    </row>
    <row r="15" spans="2:14" ht="19.5" customHeight="1" thickBot="1">
      <c r="B15" s="2"/>
      <c r="C15" s="2"/>
      <c r="D15" s="2"/>
      <c r="E15" s="2"/>
      <c r="F15" s="2"/>
      <c r="G15" s="2"/>
      <c r="N15" s="94" t="s">
        <v>36</v>
      </c>
    </row>
    <row r="16" spans="2:7" ht="19.5" customHeight="1" thickBot="1">
      <c r="B16" s="92" t="s">
        <v>0</v>
      </c>
      <c r="C16" s="93">
        <f>SUMPRODUCT(C10:F10,C11:F11)</f>
        <v>90.19230769230768</v>
      </c>
      <c r="D16" s="2"/>
      <c r="E16" s="2"/>
      <c r="F16" s="2"/>
      <c r="G1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20" sqref="I20"/>
    </sheetView>
  </sheetViews>
  <sheetFormatPr defaultColWidth="7.7109375" defaultRowHeight="21.75" customHeight="1"/>
  <cols>
    <col min="1" max="16384" width="7.7109375" style="22" customWidth="1"/>
  </cols>
  <sheetData>
    <row r="1" spans="1:8" ht="21.75" customHeight="1">
      <c r="A1" s="24"/>
      <c r="B1" s="24"/>
      <c r="C1" s="24" t="s">
        <v>6</v>
      </c>
      <c r="D1" s="24"/>
      <c r="E1" s="24"/>
      <c r="F1" s="24"/>
      <c r="G1" s="24" t="s">
        <v>7</v>
      </c>
      <c r="H1" s="24"/>
    </row>
    <row r="2" spans="2:11" ht="21.75" customHeight="1" thickBot="1">
      <c r="B2" s="23" t="s">
        <v>8</v>
      </c>
      <c r="K2" s="23" t="s">
        <v>11</v>
      </c>
    </row>
    <row r="3" spans="3:13" ht="21.75" customHeight="1" thickBot="1">
      <c r="C3" s="25" t="s">
        <v>9</v>
      </c>
      <c r="J3" s="44">
        <v>22</v>
      </c>
      <c r="K3" s="45">
        <v>16</v>
      </c>
      <c r="L3" s="45">
        <v>34</v>
      </c>
      <c r="M3" s="46">
        <v>24</v>
      </c>
    </row>
    <row r="4" spans="2:13" ht="21.75" customHeight="1" thickBot="1">
      <c r="B4" s="23">
        <v>1</v>
      </c>
      <c r="C4" s="23">
        <v>2</v>
      </c>
      <c r="D4" s="23">
        <v>3</v>
      </c>
      <c r="E4" s="23">
        <v>4</v>
      </c>
      <c r="J4" s="22">
        <f>SUM(J5:J7)</f>
        <v>22</v>
      </c>
      <c r="K4" s="22">
        <f>SUM(K5:K7)</f>
        <v>16</v>
      </c>
      <c r="L4" s="22">
        <f>SUM(L5:L7)</f>
        <v>34</v>
      </c>
      <c r="M4" s="22">
        <f>SUM(M5:M7)</f>
        <v>24</v>
      </c>
    </row>
    <row r="5" spans="2:15" ht="21.75" customHeight="1">
      <c r="B5" s="35">
        <v>12</v>
      </c>
      <c r="C5" s="36">
        <v>14</v>
      </c>
      <c r="D5" s="36">
        <v>17</v>
      </c>
      <c r="E5" s="37">
        <v>18</v>
      </c>
      <c r="F5" s="23">
        <v>1</v>
      </c>
      <c r="J5" s="26">
        <v>0</v>
      </c>
      <c r="K5" s="27">
        <v>12</v>
      </c>
      <c r="L5" s="27">
        <v>0</v>
      </c>
      <c r="M5" s="28">
        <v>0</v>
      </c>
      <c r="N5" s="22">
        <f>SUM(J5:M5)</f>
        <v>12</v>
      </c>
      <c r="O5" s="47">
        <v>12</v>
      </c>
    </row>
    <row r="6" spans="2:15" ht="21.75" customHeight="1">
      <c r="B6" s="38">
        <v>3</v>
      </c>
      <c r="C6" s="39">
        <v>7</v>
      </c>
      <c r="D6" s="39">
        <v>8</v>
      </c>
      <c r="E6" s="40">
        <v>4</v>
      </c>
      <c r="F6" s="23">
        <v>2</v>
      </c>
      <c r="G6" s="120" t="s">
        <v>10</v>
      </c>
      <c r="J6" s="29">
        <v>22</v>
      </c>
      <c r="K6" s="30">
        <v>4</v>
      </c>
      <c r="L6" s="30">
        <v>0</v>
      </c>
      <c r="M6" s="31">
        <v>15</v>
      </c>
      <c r="N6" s="22">
        <f>SUM(J6:M6)</f>
        <v>41</v>
      </c>
      <c r="O6" s="48">
        <v>41</v>
      </c>
    </row>
    <row r="7" spans="2:15" ht="21.75" customHeight="1" thickBot="1">
      <c r="B7" s="41">
        <v>23</v>
      </c>
      <c r="C7" s="42">
        <v>21</v>
      </c>
      <c r="D7" s="42">
        <v>17</v>
      </c>
      <c r="E7" s="43">
        <v>15</v>
      </c>
      <c r="F7" s="23">
        <v>3</v>
      </c>
      <c r="G7" s="121"/>
      <c r="J7" s="32">
        <v>0</v>
      </c>
      <c r="K7" s="33">
        <v>0</v>
      </c>
      <c r="L7" s="33">
        <v>34</v>
      </c>
      <c r="M7" s="34">
        <v>9</v>
      </c>
      <c r="N7" s="22">
        <f>SUM(J7:M7)</f>
        <v>43</v>
      </c>
      <c r="O7" s="49">
        <v>43</v>
      </c>
    </row>
    <row r="9" ht="21.75" customHeight="1" thickBot="1"/>
    <row r="10" spans="7:10" ht="21.75" customHeight="1" thickBot="1">
      <c r="G10" s="24" t="s">
        <v>12</v>
      </c>
      <c r="J10" s="50">
        <f>SUMPRODUCT(B5:E7,J5:M7)</f>
        <v>1035</v>
      </c>
    </row>
  </sheetData>
  <sheetProtection/>
  <mergeCells count="1">
    <mergeCell ref="G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P10"/>
  <sheetViews>
    <sheetView zoomScalePageLayoutView="0" workbookViewId="0" topLeftCell="A1">
      <selection activeCell="S14" sqref="S14"/>
    </sheetView>
  </sheetViews>
  <sheetFormatPr defaultColWidth="8.7109375" defaultRowHeight="21.75" customHeight="1"/>
  <cols>
    <col min="1" max="16384" width="8.7109375" style="51" customWidth="1"/>
  </cols>
  <sheetData>
    <row r="1" ht="21.75" customHeight="1" thickBot="1"/>
    <row r="2" spans="4:16" ht="21.75" customHeight="1" thickBot="1">
      <c r="D2" s="61" t="s">
        <v>2</v>
      </c>
      <c r="E2" s="62" t="s">
        <v>1</v>
      </c>
      <c r="F2" s="62" t="s">
        <v>3</v>
      </c>
      <c r="G2" s="62" t="s">
        <v>5</v>
      </c>
      <c r="H2" s="62" t="s">
        <v>13</v>
      </c>
      <c r="I2" s="63" t="s">
        <v>14</v>
      </c>
      <c r="L2" s="51" t="s">
        <v>15</v>
      </c>
      <c r="O2" s="51" t="s">
        <v>16</v>
      </c>
      <c r="P2" s="64">
        <f>SUM(D3:I3)</f>
        <v>20</v>
      </c>
    </row>
    <row r="3" spans="4:9" ht="21.75" customHeight="1" thickBot="1">
      <c r="D3" s="61">
        <v>1</v>
      </c>
      <c r="E3" s="62">
        <v>1</v>
      </c>
      <c r="F3" s="62">
        <v>4</v>
      </c>
      <c r="G3" s="62">
        <v>5.5</v>
      </c>
      <c r="H3" s="62">
        <v>5.5</v>
      </c>
      <c r="I3" s="63">
        <v>3</v>
      </c>
    </row>
    <row r="4" ht="21.75" customHeight="1" thickBot="1"/>
    <row r="5" spans="4:15" ht="21.75" customHeight="1">
      <c r="D5" s="52">
        <v>1</v>
      </c>
      <c r="E5" s="53"/>
      <c r="F5" s="53"/>
      <c r="G5" s="53"/>
      <c r="H5" s="53"/>
      <c r="I5" s="54">
        <v>1</v>
      </c>
      <c r="K5" s="65">
        <f aca="true" t="shared" si="0" ref="K5:K10">SUMPRODUCT($D$3:$I$3,D5:I5)</f>
        <v>4</v>
      </c>
      <c r="L5" s="51" t="s">
        <v>17</v>
      </c>
      <c r="M5" s="65">
        <v>4</v>
      </c>
      <c r="O5" s="68"/>
    </row>
    <row r="6" spans="4:15" ht="21.75" customHeight="1">
      <c r="D6" s="55">
        <v>1</v>
      </c>
      <c r="E6" s="56">
        <v>1</v>
      </c>
      <c r="F6" s="56"/>
      <c r="G6" s="56"/>
      <c r="H6" s="56"/>
      <c r="I6" s="57"/>
      <c r="K6" s="66">
        <f t="shared" si="0"/>
        <v>2</v>
      </c>
      <c r="L6" s="51" t="s">
        <v>17</v>
      </c>
      <c r="M6" s="66">
        <v>2</v>
      </c>
      <c r="O6" s="68"/>
    </row>
    <row r="7" spans="4:15" ht="21.75" customHeight="1">
      <c r="D7" s="55"/>
      <c r="E7" s="56">
        <v>1</v>
      </c>
      <c r="F7" s="56">
        <v>1</v>
      </c>
      <c r="G7" s="56"/>
      <c r="H7" s="56"/>
      <c r="I7" s="57"/>
      <c r="K7" s="66">
        <f t="shared" si="0"/>
        <v>5</v>
      </c>
      <c r="L7" s="51" t="s">
        <v>17</v>
      </c>
      <c r="M7" s="66">
        <v>5</v>
      </c>
      <c r="O7" s="68"/>
    </row>
    <row r="8" spans="4:15" ht="21.75" customHeight="1">
      <c r="D8" s="55"/>
      <c r="E8" s="56"/>
      <c r="F8" s="56">
        <v>1</v>
      </c>
      <c r="G8" s="56">
        <v>1</v>
      </c>
      <c r="H8" s="56"/>
      <c r="I8" s="57"/>
      <c r="K8" s="66">
        <f t="shared" si="0"/>
        <v>9.5</v>
      </c>
      <c r="L8" s="51" t="s">
        <v>17</v>
      </c>
      <c r="M8" s="66">
        <v>8</v>
      </c>
      <c r="O8" s="68"/>
    </row>
    <row r="9" spans="4:15" ht="21.75" customHeight="1">
      <c r="D9" s="55"/>
      <c r="E9" s="56"/>
      <c r="F9" s="56"/>
      <c r="G9" s="56">
        <v>1</v>
      </c>
      <c r="H9" s="56">
        <v>1</v>
      </c>
      <c r="I9" s="57"/>
      <c r="K9" s="66">
        <f t="shared" si="0"/>
        <v>11</v>
      </c>
      <c r="L9" s="51" t="s">
        <v>17</v>
      </c>
      <c r="M9" s="66">
        <v>11</v>
      </c>
      <c r="O9" s="68"/>
    </row>
    <row r="10" spans="4:15" ht="21.75" customHeight="1" thickBot="1">
      <c r="D10" s="58"/>
      <c r="E10" s="59"/>
      <c r="F10" s="59"/>
      <c r="G10" s="59"/>
      <c r="H10" s="59">
        <v>1</v>
      </c>
      <c r="I10" s="60">
        <v>1</v>
      </c>
      <c r="K10" s="67">
        <f t="shared" si="0"/>
        <v>8.5</v>
      </c>
      <c r="L10" s="51" t="s">
        <v>17</v>
      </c>
      <c r="M10" s="67">
        <v>7</v>
      </c>
      <c r="O10" s="6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O14" sqref="O14"/>
    </sheetView>
  </sheetViews>
  <sheetFormatPr defaultColWidth="9.7109375" defaultRowHeight="19.5" customHeight="1"/>
  <sheetData>
    <row r="3" spans="2:7" ht="19.5" customHeight="1">
      <c r="B3" s="90" t="s">
        <v>18</v>
      </c>
      <c r="C3" s="91">
        <v>1</v>
      </c>
      <c r="D3" s="91">
        <v>2</v>
      </c>
      <c r="E3" s="91">
        <v>3</v>
      </c>
      <c r="F3" s="91">
        <v>4</v>
      </c>
      <c r="G3" s="91">
        <v>5</v>
      </c>
    </row>
    <row r="4" spans="2:7" ht="19.5" customHeight="1">
      <c r="B4" s="90" t="s">
        <v>19</v>
      </c>
      <c r="C4" s="91">
        <v>9.94</v>
      </c>
      <c r="D4" s="91">
        <v>18.55</v>
      </c>
      <c r="E4" s="91">
        <v>33.02</v>
      </c>
      <c r="F4" s="91">
        <v>48.19</v>
      </c>
      <c r="G4" s="91">
        <v>71.54</v>
      </c>
    </row>
    <row r="6" ht="19.5" customHeight="1" thickBot="1"/>
    <row r="7" spans="1:7" ht="19.5" customHeight="1" thickBot="1">
      <c r="A7" s="70" t="s">
        <v>24</v>
      </c>
      <c r="B7" s="71" t="s">
        <v>22</v>
      </c>
      <c r="C7" s="71" t="s">
        <v>23</v>
      </c>
      <c r="D7" s="72" t="s">
        <v>21</v>
      </c>
      <c r="F7" s="85" t="s">
        <v>25</v>
      </c>
      <c r="G7" s="86">
        <f>A8</f>
        <v>0.9600000000000057</v>
      </c>
    </row>
    <row r="8" spans="1:4" ht="19.5" customHeight="1" thickBot="1">
      <c r="A8" s="87">
        <v>0.9600000000000057</v>
      </c>
      <c r="B8" s="88">
        <v>6.83</v>
      </c>
      <c r="C8" s="88">
        <v>1.9</v>
      </c>
      <c r="D8" s="89">
        <v>2.17</v>
      </c>
    </row>
    <row r="9" ht="19.5" customHeight="1" thickBot="1"/>
    <row r="10" spans="1:9" ht="19.5" customHeight="1">
      <c r="A10" s="73">
        <v>-1</v>
      </c>
      <c r="B10" s="74">
        <v>1</v>
      </c>
      <c r="C10" s="74">
        <v>1</v>
      </c>
      <c r="D10" s="74">
        <f>C10^2</f>
        <v>1</v>
      </c>
      <c r="E10" s="75">
        <f>-9.94</f>
        <v>-9.94</v>
      </c>
      <c r="G10" s="82">
        <f>SUMPRODUCT(A$8:D$8,A10:D10)+E10</f>
        <v>0</v>
      </c>
      <c r="H10" s="69" t="s">
        <v>4</v>
      </c>
      <c r="I10" s="69">
        <v>0</v>
      </c>
    </row>
    <row r="11" spans="1:9" ht="19.5" customHeight="1">
      <c r="A11" s="76">
        <v>-1</v>
      </c>
      <c r="B11" s="77">
        <v>1</v>
      </c>
      <c r="C11" s="77">
        <v>2</v>
      </c>
      <c r="D11" s="77">
        <f aca="true" t="shared" si="0" ref="D11:D19">C11^2</f>
        <v>4</v>
      </c>
      <c r="E11" s="78">
        <f>-18.55</f>
        <v>-18.55</v>
      </c>
      <c r="G11" s="83">
        <f aca="true" t="shared" si="1" ref="G11:G19">SUMPRODUCT(A$8:D$8,A11:D11)+E11</f>
        <v>-0.2000000000000064</v>
      </c>
      <c r="H11" s="69" t="s">
        <v>4</v>
      </c>
      <c r="I11" s="69">
        <v>0</v>
      </c>
    </row>
    <row r="12" spans="1:9" ht="19.5" customHeight="1">
      <c r="A12" s="76">
        <v>-1</v>
      </c>
      <c r="B12" s="77">
        <v>1</v>
      </c>
      <c r="C12" s="77">
        <v>3</v>
      </c>
      <c r="D12" s="77">
        <f t="shared" si="0"/>
        <v>9</v>
      </c>
      <c r="E12" s="78">
        <f>-33.02</f>
        <v>-33.02</v>
      </c>
      <c r="G12" s="83">
        <f t="shared" si="1"/>
        <v>-1.9200000000000088</v>
      </c>
      <c r="H12" s="69" t="s">
        <v>4</v>
      </c>
      <c r="I12" s="69">
        <v>0</v>
      </c>
    </row>
    <row r="13" spans="1:9" ht="19.5" customHeight="1">
      <c r="A13" s="76">
        <v>-1</v>
      </c>
      <c r="B13" s="77">
        <v>1</v>
      </c>
      <c r="C13" s="77">
        <v>4</v>
      </c>
      <c r="D13" s="77">
        <f t="shared" si="0"/>
        <v>16</v>
      </c>
      <c r="E13" s="78">
        <f>-48.19</f>
        <v>-48.19</v>
      </c>
      <c r="G13" s="83">
        <f t="shared" si="1"/>
        <v>0</v>
      </c>
      <c r="H13" s="69" t="s">
        <v>4</v>
      </c>
      <c r="I13" s="69">
        <v>0</v>
      </c>
    </row>
    <row r="14" spans="1:9" ht="19.5" customHeight="1" thickBot="1">
      <c r="A14" s="79">
        <v>-1</v>
      </c>
      <c r="B14" s="80">
        <v>1</v>
      </c>
      <c r="C14" s="80">
        <v>5</v>
      </c>
      <c r="D14" s="80">
        <f t="shared" si="0"/>
        <v>25</v>
      </c>
      <c r="E14" s="81">
        <f>-71.54</f>
        <v>-71.54</v>
      </c>
      <c r="G14" s="83">
        <f t="shared" si="1"/>
        <v>-1.920000000000016</v>
      </c>
      <c r="H14" s="69" t="s">
        <v>4</v>
      </c>
      <c r="I14" s="69">
        <v>0</v>
      </c>
    </row>
    <row r="15" spans="1:9" ht="19.5" customHeight="1">
      <c r="A15" s="73">
        <v>1</v>
      </c>
      <c r="B15" s="74">
        <v>1</v>
      </c>
      <c r="C15" s="74">
        <v>1</v>
      </c>
      <c r="D15" s="74">
        <f>C15^2</f>
        <v>1</v>
      </c>
      <c r="E15" s="75">
        <f>-9.94</f>
        <v>-9.94</v>
      </c>
      <c r="G15" s="83">
        <f t="shared" si="1"/>
        <v>1.920000000000007</v>
      </c>
      <c r="H15" s="69" t="s">
        <v>20</v>
      </c>
      <c r="I15" s="69">
        <v>0</v>
      </c>
    </row>
    <row r="16" spans="1:9" ht="19.5" customHeight="1">
      <c r="A16" s="76">
        <v>1</v>
      </c>
      <c r="B16" s="77">
        <v>1</v>
      </c>
      <c r="C16" s="77">
        <v>2</v>
      </c>
      <c r="D16" s="77">
        <f t="shared" si="0"/>
        <v>4</v>
      </c>
      <c r="E16" s="78">
        <f>-18.55</f>
        <v>-18.55</v>
      </c>
      <c r="G16" s="83">
        <f t="shared" si="1"/>
        <v>1.720000000000006</v>
      </c>
      <c r="H16" s="69" t="s">
        <v>20</v>
      </c>
      <c r="I16" s="69">
        <v>0</v>
      </c>
    </row>
    <row r="17" spans="1:9" ht="19.5" customHeight="1">
      <c r="A17" s="76">
        <v>1</v>
      </c>
      <c r="B17" s="77">
        <v>1</v>
      </c>
      <c r="C17" s="77">
        <v>3</v>
      </c>
      <c r="D17" s="77">
        <f t="shared" si="0"/>
        <v>9</v>
      </c>
      <c r="E17" s="78">
        <f>-33.02</f>
        <v>-33.02</v>
      </c>
      <c r="G17" s="83">
        <f t="shared" si="1"/>
        <v>0</v>
      </c>
      <c r="H17" s="69" t="s">
        <v>20</v>
      </c>
      <c r="I17" s="69">
        <v>0</v>
      </c>
    </row>
    <row r="18" spans="1:9" ht="19.5" customHeight="1">
      <c r="A18" s="76">
        <v>1</v>
      </c>
      <c r="B18" s="77">
        <v>1</v>
      </c>
      <c r="C18" s="77">
        <v>4</v>
      </c>
      <c r="D18" s="77">
        <f t="shared" si="0"/>
        <v>16</v>
      </c>
      <c r="E18" s="78">
        <f>-48.19</f>
        <v>-48.19</v>
      </c>
      <c r="G18" s="83">
        <f t="shared" si="1"/>
        <v>1.9200000000000088</v>
      </c>
      <c r="H18" s="69" t="s">
        <v>20</v>
      </c>
      <c r="I18" s="69">
        <v>0</v>
      </c>
    </row>
    <row r="19" spans="1:9" ht="19.5" customHeight="1" thickBot="1">
      <c r="A19" s="79">
        <v>1</v>
      </c>
      <c r="B19" s="80">
        <v>1</v>
      </c>
      <c r="C19" s="80">
        <v>5</v>
      </c>
      <c r="D19" s="80">
        <f t="shared" si="0"/>
        <v>25</v>
      </c>
      <c r="E19" s="81">
        <f>-71.54</f>
        <v>-71.54</v>
      </c>
      <c r="G19" s="84">
        <f t="shared" si="1"/>
        <v>0</v>
      </c>
      <c r="H19" s="69" t="s">
        <v>20</v>
      </c>
      <c r="I19" s="69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21"/>
  <sheetViews>
    <sheetView tabSelected="1" zoomScalePageLayoutView="0" workbookViewId="0" topLeftCell="A9">
      <selection activeCell="AD13" sqref="AD13"/>
    </sheetView>
  </sheetViews>
  <sheetFormatPr defaultColWidth="4.7109375" defaultRowHeight="19.5" customHeight="1"/>
  <cols>
    <col min="1" max="16384" width="4.7109375" style="97" customWidth="1"/>
  </cols>
  <sheetData>
    <row r="1" ht="19.5" customHeight="1" thickBot="1"/>
    <row r="2" spans="3:28" ht="19.5" customHeight="1" thickBot="1">
      <c r="C2" s="98">
        <v>1</v>
      </c>
      <c r="D2" s="99">
        <v>2</v>
      </c>
      <c r="E2" s="99">
        <v>3</v>
      </c>
      <c r="F2" s="99">
        <v>4</v>
      </c>
      <c r="G2" s="99">
        <v>5</v>
      </c>
      <c r="H2" s="99">
        <v>6</v>
      </c>
      <c r="I2" s="99">
        <v>7</v>
      </c>
      <c r="J2" s="100">
        <v>8</v>
      </c>
      <c r="K2" s="99">
        <v>9</v>
      </c>
      <c r="L2" s="99">
        <v>10</v>
      </c>
      <c r="M2" s="99">
        <v>11</v>
      </c>
      <c r="N2" s="101">
        <v>12</v>
      </c>
      <c r="Q2" s="102">
        <v>1</v>
      </c>
      <c r="R2" s="103">
        <v>2</v>
      </c>
      <c r="S2" s="103">
        <v>3</v>
      </c>
      <c r="T2" s="103">
        <v>4</v>
      </c>
      <c r="U2" s="103">
        <v>5</v>
      </c>
      <c r="V2" s="103">
        <v>6</v>
      </c>
      <c r="W2" s="103">
        <v>7</v>
      </c>
      <c r="X2" s="103">
        <v>8</v>
      </c>
      <c r="Y2" s="103">
        <v>9</v>
      </c>
      <c r="Z2" s="103">
        <v>10</v>
      </c>
      <c r="AA2" s="103">
        <v>11</v>
      </c>
      <c r="AB2" s="104">
        <v>12</v>
      </c>
    </row>
    <row r="3" spans="2:28" ht="19.5" customHeight="1" thickBot="1">
      <c r="B3" s="105">
        <v>1</v>
      </c>
      <c r="C3" s="106">
        <v>-1</v>
      </c>
      <c r="D3" s="107">
        <v>-1</v>
      </c>
      <c r="E3" s="107"/>
      <c r="F3" s="107"/>
      <c r="G3" s="107"/>
      <c r="H3" s="107"/>
      <c r="I3" s="107"/>
      <c r="J3" s="107"/>
      <c r="K3" s="107"/>
      <c r="L3" s="107"/>
      <c r="M3" s="107"/>
      <c r="N3" s="108"/>
      <c r="Q3" s="98">
        <v>3</v>
      </c>
      <c r="R3" s="99">
        <v>5</v>
      </c>
      <c r="S3" s="99">
        <v>4</v>
      </c>
      <c r="T3" s="99">
        <v>8</v>
      </c>
      <c r="U3" s="99">
        <v>9</v>
      </c>
      <c r="V3" s="99">
        <v>6</v>
      </c>
      <c r="W3" s="99">
        <v>7</v>
      </c>
      <c r="X3" s="99">
        <v>3</v>
      </c>
      <c r="Y3" s="99">
        <v>2</v>
      </c>
      <c r="Z3" s="99">
        <v>4</v>
      </c>
      <c r="AA3" s="99">
        <v>8</v>
      </c>
      <c r="AB3" s="101">
        <v>6</v>
      </c>
    </row>
    <row r="4" spans="2:28" ht="19.5" customHeight="1" thickBot="1">
      <c r="B4" s="109">
        <v>2</v>
      </c>
      <c r="C4" s="110">
        <v>1</v>
      </c>
      <c r="E4" s="97">
        <v>-1</v>
      </c>
      <c r="F4" s="97">
        <v>-1</v>
      </c>
      <c r="N4" s="111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101"/>
    </row>
    <row r="5" spans="2:28" ht="19.5" customHeight="1" thickBot="1">
      <c r="B5" s="109">
        <v>3</v>
      </c>
      <c r="C5" s="110"/>
      <c r="D5" s="97">
        <v>1</v>
      </c>
      <c r="G5" s="97">
        <v>-1</v>
      </c>
      <c r="H5" s="97">
        <v>-1</v>
      </c>
      <c r="N5" s="111"/>
      <c r="Q5" s="102">
        <v>1</v>
      </c>
      <c r="R5" s="103">
        <v>2</v>
      </c>
      <c r="S5" s="103">
        <v>3</v>
      </c>
      <c r="T5" s="103">
        <v>4</v>
      </c>
      <c r="U5" s="103">
        <v>5</v>
      </c>
      <c r="V5" s="103">
        <v>6</v>
      </c>
      <c r="W5" s="103">
        <v>7</v>
      </c>
      <c r="X5" s="103">
        <v>8</v>
      </c>
      <c r="Y5" s="103">
        <v>9</v>
      </c>
      <c r="Z5" s="103">
        <v>10</v>
      </c>
      <c r="AA5" s="103">
        <v>11</v>
      </c>
      <c r="AB5" s="104">
        <v>12</v>
      </c>
    </row>
    <row r="6" spans="2:28" ht="19.5" customHeight="1" thickBot="1">
      <c r="B6" s="109">
        <v>4</v>
      </c>
      <c r="C6" s="110"/>
      <c r="E6" s="97">
        <v>1</v>
      </c>
      <c r="G6" s="97">
        <v>1</v>
      </c>
      <c r="I6" s="97">
        <v>-1</v>
      </c>
      <c r="J6" s="97">
        <v>-1</v>
      </c>
      <c r="N6" s="111"/>
      <c r="Q6" s="98">
        <v>3</v>
      </c>
      <c r="R6" s="99">
        <v>5</v>
      </c>
      <c r="S6" s="99">
        <v>0</v>
      </c>
      <c r="T6" s="99">
        <v>3</v>
      </c>
      <c r="U6" s="99">
        <v>2</v>
      </c>
      <c r="V6" s="99">
        <v>3</v>
      </c>
      <c r="W6" s="99">
        <v>0.125</v>
      </c>
      <c r="X6" s="99">
        <v>1.875</v>
      </c>
      <c r="Y6" s="99">
        <v>2</v>
      </c>
      <c r="Z6" s="99">
        <v>4</v>
      </c>
      <c r="AA6" s="99">
        <v>2.125</v>
      </c>
      <c r="AB6" s="101">
        <v>5.875</v>
      </c>
    </row>
    <row r="7" spans="2:14" ht="19.5" customHeight="1">
      <c r="B7" s="109">
        <v>5</v>
      </c>
      <c r="C7" s="110"/>
      <c r="F7" s="97">
        <v>1</v>
      </c>
      <c r="H7" s="97">
        <v>1</v>
      </c>
      <c r="K7" s="97">
        <v>-1</v>
      </c>
      <c r="L7" s="97">
        <v>-1</v>
      </c>
      <c r="N7" s="111"/>
    </row>
    <row r="8" spans="2:18" ht="19.5" customHeight="1">
      <c r="B8" s="109">
        <v>6</v>
      </c>
      <c r="C8" s="110"/>
      <c r="I8" s="97">
        <v>1</v>
      </c>
      <c r="K8" s="97">
        <v>1</v>
      </c>
      <c r="M8" s="97">
        <v>-1</v>
      </c>
      <c r="N8" s="111"/>
      <c r="Q8" s="97" t="s">
        <v>38</v>
      </c>
      <c r="R8" s="97">
        <f>SUMPRODUCT(C10:N10,Q6:AB6)</f>
        <v>8</v>
      </c>
    </row>
    <row r="9" spans="2:14" ht="19.5" customHeight="1" thickBot="1">
      <c r="B9" s="109">
        <v>7</v>
      </c>
      <c r="C9" s="110"/>
      <c r="J9" s="97">
        <v>1</v>
      </c>
      <c r="L9" s="97">
        <v>1</v>
      </c>
      <c r="N9" s="111">
        <v>-1</v>
      </c>
    </row>
    <row r="10" spans="2:19" ht="19.5" customHeight="1" thickBot="1">
      <c r="B10" s="112">
        <v>8</v>
      </c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>
        <v>1</v>
      </c>
      <c r="N10" s="115">
        <v>1</v>
      </c>
      <c r="Q10" s="116">
        <v>1</v>
      </c>
      <c r="R10" s="105">
        <f>SUMPRODUCT(C3:N3,Q$6:AB$6)</f>
        <v>-8</v>
      </c>
      <c r="S10" s="108">
        <f>-R8</f>
        <v>-8</v>
      </c>
    </row>
    <row r="11" spans="17:24" ht="19.5" customHeight="1">
      <c r="Q11" s="117">
        <v>2</v>
      </c>
      <c r="R11" s="109">
        <f aca="true" t="shared" si="0" ref="R11:R17">SUMPRODUCT(C4:N4,Q$6:AB$6)</f>
        <v>0</v>
      </c>
      <c r="S11" s="111">
        <v>0</v>
      </c>
      <c r="X11" s="97" t="s">
        <v>39</v>
      </c>
    </row>
    <row r="12" spans="17:19" ht="19.5" customHeight="1">
      <c r="Q12" s="117">
        <v>3</v>
      </c>
      <c r="R12" s="109">
        <f t="shared" si="0"/>
        <v>0</v>
      </c>
      <c r="S12" s="111">
        <v>0</v>
      </c>
    </row>
    <row r="13" spans="10:21" ht="19.5" customHeight="1">
      <c r="J13" s="118"/>
      <c r="Q13" s="117">
        <v>4</v>
      </c>
      <c r="R13" s="109">
        <f t="shared" si="0"/>
        <v>0</v>
      </c>
      <c r="S13" s="111">
        <v>0</v>
      </c>
      <c r="U13" s="118"/>
    </row>
    <row r="14" spans="17:19" ht="19.5" customHeight="1">
      <c r="Q14" s="117">
        <v>5</v>
      </c>
      <c r="R14" s="109">
        <f t="shared" si="0"/>
        <v>0</v>
      </c>
      <c r="S14" s="111">
        <v>0</v>
      </c>
    </row>
    <row r="15" spans="17:19" ht="19.5" customHeight="1">
      <c r="Q15" s="117">
        <v>6</v>
      </c>
      <c r="R15" s="109">
        <f t="shared" si="0"/>
        <v>0</v>
      </c>
      <c r="S15" s="111">
        <v>0</v>
      </c>
    </row>
    <row r="16" spans="17:19" ht="19.5" customHeight="1">
      <c r="Q16" s="117">
        <v>7</v>
      </c>
      <c r="R16" s="109">
        <f t="shared" si="0"/>
        <v>0</v>
      </c>
      <c r="S16" s="111">
        <v>0</v>
      </c>
    </row>
    <row r="17" spans="17:19" ht="19.5" customHeight="1" thickBot="1">
      <c r="Q17" s="119">
        <v>8</v>
      </c>
      <c r="R17" s="112">
        <f t="shared" si="0"/>
        <v>8</v>
      </c>
      <c r="S17" s="115">
        <f>R8</f>
        <v>8</v>
      </c>
    </row>
    <row r="18" spans="17:19" ht="19.5" customHeight="1">
      <c r="Q18" s="118"/>
      <c r="R18" s="118"/>
      <c r="S18" s="118"/>
    </row>
    <row r="19" spans="17:19" ht="19.5" customHeight="1">
      <c r="Q19" s="118"/>
      <c r="R19" s="118"/>
      <c r="S19" s="118"/>
    </row>
    <row r="20" spans="17:19" ht="19.5" customHeight="1">
      <c r="Q20" s="118"/>
      <c r="R20" s="118"/>
      <c r="S20" s="118"/>
    </row>
    <row r="21" spans="17:19" ht="19.5" customHeight="1">
      <c r="Q21" s="118"/>
      <c r="R21" s="118"/>
      <c r="S21" s="11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</cp:lastModifiedBy>
  <dcterms:created xsi:type="dcterms:W3CDTF">1996-10-14T23:33:28Z</dcterms:created>
  <dcterms:modified xsi:type="dcterms:W3CDTF">2014-01-16T09:40:30Z</dcterms:modified>
  <cp:category/>
  <cp:version/>
  <cp:contentType/>
  <cp:contentStatus/>
</cp:coreProperties>
</file>