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0" windowWidth="11880" windowHeight="562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'Sheet1'!$H$1:$Y$63</definedName>
  </definedNames>
  <calcPr fullCalcOnLoad="1"/>
</workbook>
</file>

<file path=xl/sharedStrings.xml><?xml version="1.0" encoding="utf-8"?>
<sst xmlns="http://schemas.openxmlformats.org/spreadsheetml/2006/main" count="182" uniqueCount="107">
  <si>
    <t>Πελάτες</t>
  </si>
  <si>
    <t>Προμηθευτές</t>
  </si>
  <si>
    <t xml:space="preserve">         </t>
  </si>
  <si>
    <t>Τόκοι χρεωστικοί</t>
  </si>
  <si>
    <t>Γραμμάτεια πληρωτέα</t>
  </si>
  <si>
    <t>Ταμείο</t>
  </si>
  <si>
    <t>Μισθοί</t>
  </si>
  <si>
    <t>Κρατήσεις &amp; εργοδοτικές εισφορές</t>
  </si>
  <si>
    <t>Εργοδοτικές εισφορές</t>
  </si>
  <si>
    <t>πληρωτέες</t>
  </si>
  <si>
    <t xml:space="preserve"> </t>
  </si>
  <si>
    <t>Ημερολογιακές εγγραφές προσαρμογής</t>
  </si>
  <si>
    <t>ΓΕΓΟΝΟΤΑ</t>
  </si>
  <si>
    <t>Επισφαλείς πελάτες</t>
  </si>
  <si>
    <t>Προεισπραχθέντα έσοδα</t>
  </si>
  <si>
    <t>Τόκοι πληρωτέοι</t>
  </si>
  <si>
    <t>ΚΑΧ</t>
  </si>
  <si>
    <t>μείον</t>
  </si>
  <si>
    <t>Ενοίκια</t>
  </si>
  <si>
    <t>Μερικό αποτέλεσμα εκμετάλλευσης</t>
  </si>
  <si>
    <t xml:space="preserve">μείο    </t>
  </si>
  <si>
    <t>Ολικό αποτέλεσμα εκμετάλλευσης</t>
  </si>
  <si>
    <t xml:space="preserve">μείον </t>
  </si>
  <si>
    <t>Ισολογισμός</t>
  </si>
  <si>
    <t>ΙΚ</t>
  </si>
  <si>
    <t>Μισθοί πληρωτέοι</t>
  </si>
  <si>
    <t>Κρατήσεις &amp; εργοδοτικ. Πληρ.</t>
  </si>
  <si>
    <t>Γενικά έξοδα πληρ</t>
  </si>
  <si>
    <t>Κρατ. &amp;  Εργοδοτικ. Εισ. Πληρ.</t>
  </si>
  <si>
    <t>Αποσβέσεις</t>
  </si>
  <si>
    <t>Καταθέσεις όψεως</t>
  </si>
  <si>
    <t>Μακροπόθεσμο Δάνειο</t>
  </si>
  <si>
    <t>Γραμμάτεια εισπρακτέα</t>
  </si>
  <si>
    <t>Έσοδα από κόμιστρα</t>
  </si>
  <si>
    <t>Ηλεκτρονικοί υπολογιστές</t>
  </si>
  <si>
    <t>Ίδιο κεφάλαιο</t>
  </si>
  <si>
    <t>Καύσιμα</t>
  </si>
  <si>
    <t>Τόκοι χρεογράφων εισπρακτέοι</t>
  </si>
  <si>
    <t>Τόκοι χρεογράφων πιστωτικοί</t>
  </si>
  <si>
    <t>Ασφάλιστρα</t>
  </si>
  <si>
    <t>Προπληρωνένα ασφάλιστρα</t>
  </si>
  <si>
    <t>Καύσιμα αναλωθέντα</t>
  </si>
  <si>
    <t>Ζημιές από προβλέψεις</t>
  </si>
  <si>
    <t>Προβλέψεις για επισφαλείς απαιτήσεις</t>
  </si>
  <si>
    <t>Επιπλα και σκεύη</t>
  </si>
  <si>
    <t>Φορτηγά αυτοκίνητα</t>
  </si>
  <si>
    <t xml:space="preserve">       Καύσιμα</t>
  </si>
  <si>
    <t xml:space="preserve">              Πελάτες</t>
  </si>
  <si>
    <t>Προπληρωμένα ασφάλ.</t>
  </si>
  <si>
    <t xml:space="preserve">       Χρεώγραφα</t>
  </si>
  <si>
    <t xml:space="preserve">                Ταμείο</t>
  </si>
  <si>
    <t xml:space="preserve">       Ιδιο κεφάλαιο</t>
  </si>
  <si>
    <t xml:space="preserve">      Προμηθευτές</t>
  </si>
  <si>
    <t xml:space="preserve">    Γραμμάτεια πληρωτέα</t>
  </si>
  <si>
    <t xml:space="preserve">   Μισθοί πληρωτέοι</t>
  </si>
  <si>
    <t xml:space="preserve">     Γενικά έξοδα πληρωτέα</t>
  </si>
  <si>
    <t>Εσοδα από κόμιστρα</t>
  </si>
  <si>
    <t>Αποσβ. Επιπλα και σκεύη</t>
  </si>
  <si>
    <t>Αποσβ. Φορτηγά αυτοκίνητα</t>
  </si>
  <si>
    <t xml:space="preserve">      Τόκοι πιστωτικοί</t>
  </si>
  <si>
    <t xml:space="preserve">         Μισθοί</t>
  </si>
  <si>
    <t xml:space="preserve">             Ενοίκια</t>
  </si>
  <si>
    <t xml:space="preserve">      Γενικά έξοδα</t>
  </si>
  <si>
    <t xml:space="preserve">      Εργοδοτικές εισφορές</t>
  </si>
  <si>
    <t xml:space="preserve">       Καταθέσεις όψεως</t>
  </si>
  <si>
    <t>Μακροπρόθεσμο δάνειο</t>
  </si>
  <si>
    <t xml:space="preserve">    Τόκοι χρεωστικοί</t>
  </si>
  <si>
    <t xml:space="preserve">   Ηλεκτρονικοί υπολογιστές</t>
  </si>
  <si>
    <t>Τόκοι χρεωγρ. Εισπρακτέοι</t>
  </si>
  <si>
    <t>Τόκοι χρεωγρ.πιστωτικοί</t>
  </si>
  <si>
    <t xml:space="preserve">    Ασφάλιστρα</t>
  </si>
  <si>
    <t xml:space="preserve">   Καύσιμα αναλωθέντα</t>
  </si>
  <si>
    <t xml:space="preserve">      Επισφαλείς πελάτες </t>
  </si>
  <si>
    <t>Προβλέψεις για επ. Απαιτήσεις</t>
  </si>
  <si>
    <t>Τόκοι χρεωστικοί (δανείου)</t>
  </si>
  <si>
    <t>Απόσβεσεις</t>
  </si>
  <si>
    <t>Αποσβεσμένα έπιπλα και σκεύη</t>
  </si>
  <si>
    <t>Αποσβεσμένα φορτηγά</t>
  </si>
  <si>
    <t>Αποσβεσμένος Η/Υ</t>
  </si>
  <si>
    <t xml:space="preserve">         Αποσβέσεις</t>
  </si>
  <si>
    <t xml:space="preserve">        Αποσβεσμένοι Η/Υ</t>
  </si>
  <si>
    <t xml:space="preserve">       Τόκοι πληρωτέοι</t>
  </si>
  <si>
    <t>Επιπλα και σκευη</t>
  </si>
  <si>
    <t>Αποσ/να επιπλα και σκεύη</t>
  </si>
  <si>
    <t>Αποσβ/να φορτηγά αυτοκίνητα</t>
  </si>
  <si>
    <t>Ηλεκτονικοί υπολογιστές</t>
  </si>
  <si>
    <t>Αποσ/νοι ηλεκτονικ. Υπολ</t>
  </si>
  <si>
    <t xml:space="preserve">Πελάτες </t>
  </si>
  <si>
    <t>Μη δεδουλευμένοι τόκοι χρεωστικοί</t>
  </si>
  <si>
    <t>Τόκοι χρεωγράφων εισπρακτεοι</t>
  </si>
  <si>
    <t>Χρεόγραφα</t>
  </si>
  <si>
    <t>προεισπραχθέντα έσοδα</t>
  </si>
  <si>
    <t>Προβλέψεις για επισφ απαιτήσεις</t>
  </si>
  <si>
    <t xml:space="preserve"> Μακροπροθεσμο δάνειο</t>
  </si>
  <si>
    <t>Γενικά έξοδα</t>
  </si>
  <si>
    <t xml:space="preserve"> πλέον</t>
  </si>
  <si>
    <t>Τόκοι χρεωγράφων</t>
  </si>
  <si>
    <t>Τόκοι πιστωτικοί</t>
  </si>
  <si>
    <t xml:space="preserve"> Ζημιές από προβλέψεις</t>
  </si>
  <si>
    <t>Αποτέλεσμα χρήσης</t>
  </si>
  <si>
    <t>Προπληρωμένα ασφάλιστρα</t>
  </si>
  <si>
    <t>υπολοίπων αρχής</t>
  </si>
  <si>
    <t xml:space="preserve">Συνολο πιστωτικών </t>
  </si>
  <si>
    <t>ΤΑΜΕΙΟ ΑΡΧΗΣ</t>
  </si>
  <si>
    <t xml:space="preserve">μείον συνολο χρεωστικών </t>
  </si>
  <si>
    <t>Μη δεδουλευμένοι τόκοι πιστωτικοί</t>
  </si>
  <si>
    <t>Μη δεδουλευμένοι τόκοι πιστωτικοι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</si>
</sst>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-* #,##0.000\ _€_-;\-* #,##0.000\ _€_-;_-* &quot;-&quot;??\ _€_-;_-@_-"/>
    <numFmt numFmtId="173" formatCode="_-* #,##0.0\ _€_-;\-* #,##0.0\ _€_-;_-* &quot;-&quot;??\ _€_-;_-@_-"/>
    <numFmt numFmtId="174" formatCode="_-* #,##0\ _€_-;\-* #,##0\ _€_-;_-* &quot;-&quot;??\ _€_-;_-@_-"/>
    <numFmt numFmtId="175" formatCode="&quot;Yes&quot;;&quot;Yes&quot;;&quot;No&quot;"/>
    <numFmt numFmtId="176" formatCode="&quot;True&quot;;&quot;True&quot;;&quot;False&quot;"/>
    <numFmt numFmtId="177" formatCode="&quot;On&quot;;&quot;On&quot;;&quot;Off&quot;"/>
  </numFmts>
  <fonts count="8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sz val="13"/>
      <name val="Times New Roman"/>
      <family val="1"/>
    </font>
    <font>
      <sz val="13"/>
      <color indexed="10"/>
      <name val="Times New Roman"/>
      <family val="1"/>
    </font>
    <font>
      <i/>
      <sz val="12"/>
      <name val="Arial"/>
      <family val="2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slantDashDot"/>
      <bottom>
        <color indexed="63"/>
      </bottom>
    </border>
    <border>
      <left>
        <color indexed="63"/>
      </left>
      <right style="slantDashDot"/>
      <top style="slantDashDot"/>
      <bottom>
        <color indexed="63"/>
      </bottom>
    </border>
    <border>
      <left>
        <color indexed="63"/>
      </left>
      <right style="slantDashDot"/>
      <top>
        <color indexed="63"/>
      </top>
      <bottom>
        <color indexed="63"/>
      </bottom>
    </border>
    <border>
      <left>
        <color indexed="63"/>
      </left>
      <right style="slantDashDot"/>
      <top style="thick"/>
      <bottom>
        <color indexed="63"/>
      </bottom>
    </border>
    <border>
      <left style="slantDashDot"/>
      <right>
        <color indexed="63"/>
      </right>
      <top>
        <color indexed="63"/>
      </top>
      <bottom style="slantDashDot"/>
    </border>
    <border>
      <left>
        <color indexed="63"/>
      </left>
      <right>
        <color indexed="63"/>
      </right>
      <top>
        <color indexed="63"/>
      </top>
      <bottom style="slantDashDot"/>
    </border>
    <border>
      <left>
        <color indexed="63"/>
      </left>
      <right style="slantDashDot"/>
      <top>
        <color indexed="63"/>
      </top>
      <bottom style="slantDashDot"/>
    </border>
    <border>
      <left style="mediumDashDot"/>
      <right>
        <color indexed="63"/>
      </right>
      <top style="mediumDashDot"/>
      <bottom>
        <color indexed="63"/>
      </bottom>
    </border>
    <border>
      <left>
        <color indexed="63"/>
      </left>
      <right>
        <color indexed="63"/>
      </right>
      <top style="mediumDashDot"/>
      <bottom>
        <color indexed="63"/>
      </bottom>
    </border>
    <border>
      <left>
        <color indexed="63"/>
      </left>
      <right style="mediumDashDot"/>
      <top style="mediumDashDot"/>
      <bottom>
        <color indexed="63"/>
      </bottom>
    </border>
    <border>
      <left style="medium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Dot"/>
      <top>
        <color indexed="63"/>
      </top>
      <bottom>
        <color indexed="63"/>
      </bottom>
    </border>
    <border>
      <left style="mediumDashDot"/>
      <right>
        <color indexed="63"/>
      </right>
      <top>
        <color indexed="63"/>
      </top>
      <bottom style="mediumDashDot"/>
    </border>
    <border>
      <left>
        <color indexed="63"/>
      </left>
      <right>
        <color indexed="63"/>
      </right>
      <top>
        <color indexed="63"/>
      </top>
      <bottom style="mediumDashDot"/>
    </border>
    <border>
      <left>
        <color indexed="63"/>
      </left>
      <right style="mediumDashDot"/>
      <top>
        <color indexed="63"/>
      </top>
      <bottom style="mediumDashDot"/>
    </border>
    <border>
      <left style="slantDashDot"/>
      <right>
        <color indexed="63"/>
      </right>
      <top style="slantDashDot"/>
      <bottom>
        <color indexed="63"/>
      </bottom>
    </border>
    <border>
      <left style="slantDashDot"/>
      <right>
        <color indexed="63"/>
      </right>
      <top>
        <color indexed="63"/>
      </top>
      <bottom>
        <color indexed="63"/>
      </bottom>
    </border>
    <border>
      <left style="slantDashDot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174" fontId="0" fillId="0" borderId="0" xfId="15" applyNumberFormat="1" applyAlignment="1">
      <alignment/>
    </xf>
    <xf numFmtId="174" fontId="2" fillId="0" borderId="0" xfId="15" applyNumberFormat="1" applyFont="1" applyAlignment="1">
      <alignment/>
    </xf>
    <xf numFmtId="174" fontId="2" fillId="0" borderId="1" xfId="15" applyNumberFormat="1" applyFont="1" applyBorder="1" applyAlignment="1">
      <alignment/>
    </xf>
    <xf numFmtId="174" fontId="2" fillId="0" borderId="2" xfId="15" applyNumberFormat="1" applyFont="1" applyBorder="1" applyAlignment="1">
      <alignment/>
    </xf>
    <xf numFmtId="174" fontId="2" fillId="0" borderId="3" xfId="15" applyNumberFormat="1" applyFont="1" applyBorder="1" applyAlignment="1">
      <alignment/>
    </xf>
    <xf numFmtId="174" fontId="2" fillId="0" borderId="4" xfId="15" applyNumberFormat="1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74" fontId="2" fillId="0" borderId="5" xfId="15" applyNumberFormat="1" applyFont="1" applyBorder="1" applyAlignment="1">
      <alignment/>
    </xf>
    <xf numFmtId="174" fontId="2" fillId="0" borderId="6" xfId="15" applyNumberFormat="1" applyFont="1" applyBorder="1" applyAlignment="1">
      <alignment/>
    </xf>
    <xf numFmtId="174" fontId="2" fillId="0" borderId="0" xfId="15" applyNumberFormat="1" applyFont="1" applyBorder="1" applyAlignment="1">
      <alignment/>
    </xf>
    <xf numFmtId="174" fontId="2" fillId="0" borderId="7" xfId="15" applyNumberFormat="1" applyFont="1" applyBorder="1" applyAlignment="1">
      <alignment/>
    </xf>
    <xf numFmtId="174" fontId="2" fillId="0" borderId="8" xfId="15" applyNumberFormat="1" applyFont="1" applyBorder="1" applyAlignment="1">
      <alignment/>
    </xf>
    <xf numFmtId="174" fontId="3" fillId="0" borderId="0" xfId="15" applyNumberFormat="1" applyFont="1" applyBorder="1" applyAlignment="1">
      <alignment/>
    </xf>
    <xf numFmtId="174" fontId="3" fillId="0" borderId="9" xfId="15" applyNumberFormat="1" applyFont="1" applyBorder="1" applyAlignment="1">
      <alignment/>
    </xf>
    <xf numFmtId="174" fontId="2" fillId="0" borderId="10" xfId="15" applyNumberFormat="1" applyFont="1" applyBorder="1" applyAlignment="1">
      <alignment/>
    </xf>
    <xf numFmtId="174" fontId="2" fillId="0" borderId="9" xfId="15" applyNumberFormat="1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174" fontId="2" fillId="0" borderId="12" xfId="15" applyNumberFormat="1" applyFont="1" applyBorder="1" applyAlignment="1">
      <alignment/>
    </xf>
    <xf numFmtId="174" fontId="2" fillId="0" borderId="13" xfId="15" applyNumberFormat="1" applyFont="1" applyBorder="1" applyAlignment="1">
      <alignment/>
    </xf>
    <xf numFmtId="174" fontId="2" fillId="0" borderId="14" xfId="15" applyNumberFormat="1" applyFont="1" applyBorder="1" applyAlignment="1">
      <alignment/>
    </xf>
    <xf numFmtId="174" fontId="2" fillId="0" borderId="15" xfId="15" applyNumberFormat="1" applyFont="1" applyBorder="1" applyAlignment="1">
      <alignment/>
    </xf>
    <xf numFmtId="174" fontId="2" fillId="0" borderId="16" xfId="15" applyNumberFormat="1" applyFont="1" applyBorder="1" applyAlignment="1">
      <alignment/>
    </xf>
    <xf numFmtId="174" fontId="3" fillId="0" borderId="17" xfId="15" applyNumberFormat="1" applyFont="1" applyBorder="1" applyAlignment="1">
      <alignment/>
    </xf>
    <xf numFmtId="174" fontId="3" fillId="0" borderId="18" xfId="15" applyNumberFormat="1" applyFont="1" applyBorder="1" applyAlignment="1">
      <alignment/>
    </xf>
    <xf numFmtId="174" fontId="2" fillId="0" borderId="17" xfId="15" applyNumberFormat="1" applyFont="1" applyBorder="1" applyAlignment="1">
      <alignment/>
    </xf>
    <xf numFmtId="174" fontId="2" fillId="0" borderId="18" xfId="15" applyNumberFormat="1" applyFont="1" applyBorder="1" applyAlignment="1">
      <alignment/>
    </xf>
    <xf numFmtId="174" fontId="2" fillId="0" borderId="19" xfId="15" applyNumberFormat="1" applyFont="1" applyBorder="1" applyAlignment="1">
      <alignment/>
    </xf>
    <xf numFmtId="174" fontId="2" fillId="0" borderId="20" xfId="15" applyNumberFormat="1" applyFont="1" applyBorder="1" applyAlignment="1">
      <alignment/>
    </xf>
    <xf numFmtId="174" fontId="3" fillId="0" borderId="21" xfId="15" applyNumberFormat="1" applyFont="1" applyBorder="1" applyAlignment="1">
      <alignment/>
    </xf>
    <xf numFmtId="174" fontId="2" fillId="0" borderId="22" xfId="15" applyNumberFormat="1" applyFont="1" applyBorder="1" applyAlignment="1">
      <alignment/>
    </xf>
    <xf numFmtId="174" fontId="3" fillId="0" borderId="23" xfId="15" applyNumberFormat="1" applyFont="1" applyBorder="1" applyAlignment="1">
      <alignment/>
    </xf>
    <xf numFmtId="174" fontId="2" fillId="0" borderId="24" xfId="15" applyNumberFormat="1" applyFont="1" applyBorder="1" applyAlignment="1">
      <alignment/>
    </xf>
    <xf numFmtId="174" fontId="2" fillId="0" borderId="25" xfId="15" applyNumberFormat="1" applyFont="1" applyBorder="1" applyAlignment="1">
      <alignment/>
    </xf>
    <xf numFmtId="174" fontId="2" fillId="0" borderId="26" xfId="15" applyNumberFormat="1" applyFont="1" applyBorder="1" applyAlignment="1">
      <alignment/>
    </xf>
    <xf numFmtId="174" fontId="2" fillId="0" borderId="23" xfId="15" applyNumberFormat="1" applyFont="1" applyBorder="1" applyAlignment="1">
      <alignment/>
    </xf>
    <xf numFmtId="174" fontId="2" fillId="0" borderId="27" xfId="15" applyNumberFormat="1" applyFont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174" fontId="0" fillId="0" borderId="2" xfId="15" applyNumberFormat="1" applyBorder="1" applyAlignment="1">
      <alignment/>
    </xf>
    <xf numFmtId="174" fontId="0" fillId="0" borderId="4" xfId="15" applyNumberForma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1" fontId="2" fillId="0" borderId="1" xfId="0" applyNumberFormat="1" applyFont="1" applyBorder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174" fontId="0" fillId="0" borderId="0" xfId="15" applyNumberFormat="1" applyBorder="1" applyAlignment="1">
      <alignment/>
    </xf>
    <xf numFmtId="3" fontId="5" fillId="0" borderId="0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horizontal="right" vertical="top" wrapText="1"/>
    </xf>
    <xf numFmtId="0" fontId="6" fillId="0" borderId="0" xfId="0" applyFont="1" applyBorder="1" applyAlignment="1">
      <alignment horizontal="right" vertical="top" wrapText="1"/>
    </xf>
    <xf numFmtId="3" fontId="4" fillId="0" borderId="0" xfId="0" applyNumberFormat="1" applyFont="1" applyBorder="1" applyAlignment="1">
      <alignment horizontal="right" vertical="top" wrapText="1"/>
    </xf>
    <xf numFmtId="0" fontId="2" fillId="0" borderId="28" xfId="0" applyFont="1" applyBorder="1" applyAlignment="1">
      <alignment/>
    </xf>
    <xf numFmtId="0" fontId="2" fillId="0" borderId="0" xfId="0" applyFont="1" applyAlignment="1">
      <alignment horizontal="left" readingOrder="1"/>
    </xf>
    <xf numFmtId="174" fontId="7" fillId="0" borderId="29" xfId="15" applyNumberFormat="1" applyFont="1" applyBorder="1" applyAlignment="1">
      <alignment/>
    </xf>
    <xf numFmtId="174" fontId="2" fillId="0" borderId="30" xfId="15" applyNumberFormat="1" applyFont="1" applyBorder="1" applyAlignment="1">
      <alignment/>
    </xf>
    <xf numFmtId="174" fontId="3" fillId="0" borderId="18" xfId="15" applyNumberFormat="1" applyFont="1" applyBorder="1" applyAlignment="1">
      <alignment/>
    </xf>
    <xf numFmtId="174" fontId="2" fillId="0" borderId="0" xfId="15" applyNumberFormat="1" applyFont="1" applyBorder="1" applyAlignment="1">
      <alignment/>
    </xf>
    <xf numFmtId="174" fontId="2" fillId="0" borderId="29" xfId="15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66"/>
  <sheetViews>
    <sheetView tabSelected="1" workbookViewId="0" topLeftCell="F1">
      <selection activeCell="J87" sqref="J87"/>
    </sheetView>
  </sheetViews>
  <sheetFormatPr defaultColWidth="9.140625" defaultRowHeight="12.75"/>
  <cols>
    <col min="3" max="3" width="10.140625" style="0" customWidth="1"/>
    <col min="4" max="4" width="20.421875" style="0" customWidth="1"/>
    <col min="5" max="5" width="17.57421875" style="0" bestFit="1" customWidth="1"/>
    <col min="6" max="6" width="31.57421875" style="0" customWidth="1"/>
    <col min="7" max="7" width="14.7109375" style="0" customWidth="1"/>
    <col min="8" max="8" width="12.8515625" style="0" bestFit="1" customWidth="1"/>
    <col min="9" max="9" width="16.140625" style="0" bestFit="1" customWidth="1"/>
    <col min="10" max="10" width="16.140625" style="2" bestFit="1" customWidth="1"/>
    <col min="11" max="11" width="13.00390625" style="0" customWidth="1"/>
    <col min="12" max="12" width="12.8515625" style="0" customWidth="1"/>
    <col min="13" max="13" width="14.28125" style="0" customWidth="1"/>
    <col min="14" max="14" width="12.8515625" style="0" bestFit="1" customWidth="1"/>
    <col min="15" max="15" width="16.140625" style="2" bestFit="1" customWidth="1"/>
    <col min="16" max="16" width="12.7109375" style="0" customWidth="1"/>
    <col min="17" max="17" width="14.421875" style="0" customWidth="1"/>
    <col min="18" max="18" width="14.8515625" style="0" customWidth="1"/>
    <col min="19" max="19" width="12.421875" style="0" customWidth="1"/>
    <col min="20" max="20" width="13.00390625" style="0" customWidth="1"/>
    <col min="21" max="21" width="12.140625" style="0" customWidth="1"/>
    <col min="22" max="22" width="11.57421875" style="0" bestFit="1" customWidth="1"/>
    <col min="23" max="23" width="10.28125" style="0" bestFit="1" customWidth="1"/>
  </cols>
  <sheetData>
    <row r="1" spans="1:24" ht="15.75">
      <c r="A1" s="8" t="s">
        <v>12</v>
      </c>
      <c r="B1" s="9"/>
      <c r="C1" s="9"/>
      <c r="D1" s="9"/>
      <c r="E1" s="9"/>
      <c r="F1" s="9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W1" s="9"/>
      <c r="X1" s="9"/>
    </row>
    <row r="2" spans="1:24" ht="15.75" thickBot="1">
      <c r="A2" s="9"/>
      <c r="B2" s="9"/>
      <c r="C2" s="9"/>
      <c r="D2" s="9"/>
      <c r="E2" s="9"/>
      <c r="F2" s="9"/>
      <c r="H2" s="3" t="s">
        <v>44</v>
      </c>
      <c r="I2" s="3"/>
      <c r="J2" s="3"/>
      <c r="K2" s="3" t="s">
        <v>45</v>
      </c>
      <c r="L2" s="3"/>
      <c r="M2" s="3"/>
      <c r="N2" s="3" t="s">
        <v>46</v>
      </c>
      <c r="O2" s="3"/>
      <c r="P2" s="3"/>
      <c r="Q2" s="3" t="s">
        <v>32</v>
      </c>
      <c r="R2" s="3"/>
      <c r="S2" s="3"/>
      <c r="T2" s="3" t="s">
        <v>47</v>
      </c>
      <c r="U2" s="3"/>
      <c r="W2" s="9" t="s">
        <v>79</v>
      </c>
      <c r="X2" s="9"/>
    </row>
    <row r="3" spans="1:24" ht="15">
      <c r="A3" s="9" t="s">
        <v>30</v>
      </c>
      <c r="B3" s="9"/>
      <c r="C3" s="9"/>
      <c r="D3" s="9">
        <v>12000</v>
      </c>
      <c r="E3" s="9"/>
      <c r="F3" s="9"/>
      <c r="H3" s="4">
        <v>17000</v>
      </c>
      <c r="I3" s="5"/>
      <c r="J3" s="3"/>
      <c r="K3" s="4">
        <v>115000</v>
      </c>
      <c r="L3" s="5"/>
      <c r="M3" s="3"/>
      <c r="N3" s="4">
        <v>3800</v>
      </c>
      <c r="O3" s="5">
        <v>3150</v>
      </c>
      <c r="P3" s="3"/>
      <c r="Q3" s="4">
        <v>8000</v>
      </c>
      <c r="R3" s="5"/>
      <c r="S3" s="3"/>
      <c r="T3" s="4">
        <v>22000</v>
      </c>
      <c r="U3" s="5">
        <v>4000</v>
      </c>
      <c r="W3" s="50">
        <f>1700+11500+4</f>
        <v>13204</v>
      </c>
      <c r="X3" s="51"/>
    </row>
    <row r="4" spans="1:24" ht="15">
      <c r="A4" s="9"/>
      <c r="B4" s="9"/>
      <c r="C4" s="9" t="s">
        <v>31</v>
      </c>
      <c r="D4" s="9"/>
      <c r="E4" s="9">
        <v>12000</v>
      </c>
      <c r="F4" s="9"/>
      <c r="H4" s="6"/>
      <c r="I4" s="7"/>
      <c r="J4" s="3"/>
      <c r="K4" s="6"/>
      <c r="L4" s="7"/>
      <c r="M4" s="3"/>
      <c r="N4" s="6">
        <v>3000</v>
      </c>
      <c r="O4" s="7"/>
      <c r="P4" s="3"/>
      <c r="Q4" s="6">
        <v>16600</v>
      </c>
      <c r="R4" s="7"/>
      <c r="S4" s="3"/>
      <c r="T4" s="6"/>
      <c r="U4" s="7"/>
      <c r="W4" s="44"/>
      <c r="X4" s="45"/>
    </row>
    <row r="5" spans="1:24" ht="15">
      <c r="A5" s="9"/>
      <c r="B5" s="9"/>
      <c r="C5" s="9"/>
      <c r="D5" s="9" t="s">
        <v>10</v>
      </c>
      <c r="E5" s="9"/>
      <c r="F5" s="9"/>
      <c r="H5" s="6"/>
      <c r="I5" s="7"/>
      <c r="J5" s="3"/>
      <c r="K5" s="6"/>
      <c r="L5" s="7"/>
      <c r="M5" s="3"/>
      <c r="N5" s="6"/>
      <c r="O5" s="7"/>
      <c r="P5" s="3"/>
      <c r="Q5" s="6"/>
      <c r="R5" s="7"/>
      <c r="S5" s="3"/>
      <c r="T5" s="6"/>
      <c r="U5" s="7"/>
      <c r="W5" s="44"/>
      <c r="X5" s="45"/>
    </row>
    <row r="6" spans="1:24" ht="15">
      <c r="A6" s="9" t="s">
        <v>32</v>
      </c>
      <c r="B6" s="9"/>
      <c r="C6" s="9"/>
      <c r="D6" s="9">
        <v>16600</v>
      </c>
      <c r="E6" s="9"/>
      <c r="F6" s="9"/>
      <c r="H6" s="6"/>
      <c r="I6" s="7"/>
      <c r="J6" s="3"/>
      <c r="K6" s="6"/>
      <c r="L6" s="7"/>
      <c r="M6" s="3"/>
      <c r="N6" s="6"/>
      <c r="O6" s="7"/>
      <c r="P6" s="3"/>
      <c r="Q6" s="6"/>
      <c r="R6" s="7"/>
      <c r="S6" s="3"/>
      <c r="T6" s="6"/>
      <c r="U6" s="7"/>
      <c r="W6" s="44"/>
      <c r="X6" s="45"/>
    </row>
    <row r="7" spans="1:24" ht="15">
      <c r="A7" s="9"/>
      <c r="B7" s="9" t="s">
        <v>10</v>
      </c>
      <c r="C7" s="9" t="s">
        <v>33</v>
      </c>
      <c r="D7" s="9"/>
      <c r="E7" s="9">
        <v>16000</v>
      </c>
      <c r="F7" s="9" t="s">
        <v>10</v>
      </c>
      <c r="H7" s="6"/>
      <c r="I7" s="7"/>
      <c r="J7" s="3"/>
      <c r="K7" s="6"/>
      <c r="L7" s="7"/>
      <c r="M7" s="3"/>
      <c r="N7" s="6"/>
      <c r="O7" s="7"/>
      <c r="P7" s="3"/>
      <c r="Q7" s="6"/>
      <c r="R7" s="7"/>
      <c r="S7" s="3"/>
      <c r="T7" s="6"/>
      <c r="U7" s="7"/>
      <c r="W7" s="44"/>
      <c r="X7" s="45"/>
    </row>
    <row r="8" spans="1:24" ht="15">
      <c r="A8" s="9"/>
      <c r="B8" s="9"/>
      <c r="C8" s="9" t="s">
        <v>97</v>
      </c>
      <c r="D8" s="9"/>
      <c r="E8" s="9">
        <v>25</v>
      </c>
      <c r="F8" s="9"/>
      <c r="H8" s="6"/>
      <c r="I8" s="7"/>
      <c r="J8" s="3"/>
      <c r="K8" s="6"/>
      <c r="L8" s="7"/>
      <c r="M8" s="3"/>
      <c r="N8" s="6"/>
      <c r="O8" s="7"/>
      <c r="P8" s="3"/>
      <c r="Q8" s="6"/>
      <c r="R8" s="7"/>
      <c r="S8" s="3"/>
      <c r="T8" s="6"/>
      <c r="U8" s="7"/>
      <c r="W8" s="44"/>
      <c r="X8" s="45"/>
    </row>
    <row r="9" spans="1:24" ht="15">
      <c r="A9" s="9"/>
      <c r="B9" s="9"/>
      <c r="C9" s="59" t="s">
        <v>105</v>
      </c>
      <c r="D9" s="9"/>
      <c r="E9" s="9">
        <v>575</v>
      </c>
      <c r="F9" s="9"/>
      <c r="H9" s="3"/>
      <c r="I9" s="3"/>
      <c r="J9" s="3"/>
      <c r="K9" s="3"/>
      <c r="L9" s="3"/>
      <c r="M9" s="3"/>
      <c r="N9" s="6"/>
      <c r="O9" s="7"/>
      <c r="P9" s="3"/>
      <c r="Q9" s="6"/>
      <c r="R9" s="7"/>
      <c r="S9" s="3"/>
      <c r="T9" s="6"/>
      <c r="U9" s="7"/>
      <c r="W9" s="44"/>
      <c r="X9" s="45"/>
    </row>
    <row r="10" spans="1:24" ht="15">
      <c r="A10" s="9"/>
      <c r="B10" s="9"/>
      <c r="C10" s="9"/>
      <c r="D10" s="9"/>
      <c r="E10" s="9"/>
      <c r="F10" s="9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9"/>
      <c r="X10" s="9"/>
    </row>
    <row r="11" spans="1:24" ht="15">
      <c r="A11" s="9"/>
      <c r="B11" s="9"/>
      <c r="C11" s="9"/>
      <c r="D11" s="9"/>
      <c r="E11" s="9"/>
      <c r="F11" s="9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W11" s="9"/>
      <c r="X11" s="9"/>
    </row>
    <row r="12" spans="1:24" ht="15">
      <c r="A12" s="9" t="s">
        <v>34</v>
      </c>
      <c r="B12" s="9"/>
      <c r="C12" s="9"/>
      <c r="D12" s="9">
        <v>900</v>
      </c>
      <c r="E12" s="9"/>
      <c r="F12" s="9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W12" s="9"/>
      <c r="X12" s="9"/>
    </row>
    <row r="13" spans="1:24" ht="15">
      <c r="A13" s="9" t="s">
        <v>2</v>
      </c>
      <c r="B13" s="9" t="s">
        <v>35</v>
      </c>
      <c r="C13" s="9"/>
      <c r="D13" s="9"/>
      <c r="E13" s="9">
        <v>900</v>
      </c>
      <c r="F13" s="9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W13" s="9"/>
      <c r="X13" s="9"/>
    </row>
    <row r="14" spans="1:24" ht="15.75" thickBot="1">
      <c r="A14" s="9"/>
      <c r="B14" s="9"/>
      <c r="C14" s="9"/>
      <c r="D14" s="9"/>
      <c r="E14" s="9"/>
      <c r="F14" s="9"/>
      <c r="H14" s="3" t="s">
        <v>52</v>
      </c>
      <c r="I14" s="3"/>
      <c r="J14" s="3"/>
      <c r="K14" s="3" t="s">
        <v>51</v>
      </c>
      <c r="L14" s="3"/>
      <c r="M14" s="3"/>
      <c r="N14" s="3" t="s">
        <v>50</v>
      </c>
      <c r="O14" s="3"/>
      <c r="P14" s="3"/>
      <c r="Q14" s="3" t="s">
        <v>49</v>
      </c>
      <c r="R14" s="3"/>
      <c r="S14" s="3"/>
      <c r="T14" s="3" t="s">
        <v>48</v>
      </c>
      <c r="U14" s="3"/>
      <c r="W14" s="9" t="s">
        <v>80</v>
      </c>
      <c r="X14" s="9"/>
    </row>
    <row r="15" spans="1:24" ht="15">
      <c r="A15" s="9" t="s">
        <v>5</v>
      </c>
      <c r="B15" s="9"/>
      <c r="C15" s="9"/>
      <c r="D15" s="9">
        <v>2000</v>
      </c>
      <c r="E15" s="9"/>
      <c r="F15" s="9"/>
      <c r="H15" s="4" t="s">
        <v>10</v>
      </c>
      <c r="I15" s="5">
        <v>19000</v>
      </c>
      <c r="J15" s="3"/>
      <c r="K15" s="4" t="s">
        <v>10</v>
      </c>
      <c r="L15" s="5">
        <v>200000</v>
      </c>
      <c r="M15" s="3"/>
      <c r="N15" s="4">
        <v>147700</v>
      </c>
      <c r="O15" s="5">
        <v>3000</v>
      </c>
      <c r="P15" s="3"/>
      <c r="Q15" s="4">
        <v>7000</v>
      </c>
      <c r="R15" s="5"/>
      <c r="S15" s="3"/>
      <c r="T15" s="4">
        <v>3000</v>
      </c>
      <c r="U15" s="5">
        <v>231</v>
      </c>
      <c r="W15" s="52" t="s">
        <v>10</v>
      </c>
      <c r="X15" s="51">
        <v>4</v>
      </c>
    </row>
    <row r="16" spans="1:24" ht="15">
      <c r="A16" s="9"/>
      <c r="B16" s="9" t="s">
        <v>14</v>
      </c>
      <c r="C16" s="9"/>
      <c r="D16" s="9"/>
      <c r="E16" s="9">
        <v>2000</v>
      </c>
      <c r="F16" s="9"/>
      <c r="H16" s="6"/>
      <c r="I16" s="7"/>
      <c r="J16" s="3"/>
      <c r="K16" s="6"/>
      <c r="L16" s="7">
        <v>900</v>
      </c>
      <c r="M16" s="3"/>
      <c r="N16" s="6">
        <v>2000</v>
      </c>
      <c r="O16" s="7">
        <v>2000</v>
      </c>
      <c r="P16" s="3"/>
      <c r="Q16" s="6"/>
      <c r="R16" s="7"/>
      <c r="S16" s="3"/>
      <c r="T16" s="6"/>
      <c r="U16" s="7"/>
      <c r="W16" s="44"/>
      <c r="X16" s="45"/>
    </row>
    <row r="17" spans="1:24" ht="15">
      <c r="A17" s="9"/>
      <c r="B17" s="9"/>
      <c r="C17" s="9"/>
      <c r="D17" s="9"/>
      <c r="E17" s="9"/>
      <c r="F17" s="9"/>
      <c r="H17" s="6"/>
      <c r="I17" s="7"/>
      <c r="J17" s="3"/>
      <c r="K17" s="6"/>
      <c r="L17" s="7"/>
      <c r="M17" s="3"/>
      <c r="N17" s="6"/>
      <c r="O17" s="7">
        <v>10000</v>
      </c>
      <c r="P17" s="3"/>
      <c r="Q17" s="6"/>
      <c r="R17" s="7"/>
      <c r="S17" s="3"/>
      <c r="T17" s="6"/>
      <c r="U17" s="7"/>
      <c r="W17" s="44"/>
      <c r="X17" s="45"/>
    </row>
    <row r="18" spans="1:24" ht="15.75" thickBot="1">
      <c r="A18" s="9"/>
      <c r="B18" s="9"/>
      <c r="C18" s="9"/>
      <c r="D18" s="9"/>
      <c r="E18" s="9"/>
      <c r="F18" s="9"/>
      <c r="H18" s="6"/>
      <c r="I18" s="7"/>
      <c r="J18" s="3"/>
      <c r="K18" s="6"/>
      <c r="L18" s="7"/>
      <c r="M18" s="3"/>
      <c r="N18" s="6"/>
      <c r="O18" s="7"/>
      <c r="P18" s="3"/>
      <c r="Q18" s="6"/>
      <c r="R18" s="7"/>
      <c r="S18" s="3"/>
      <c r="T18" s="6"/>
      <c r="U18" s="7"/>
      <c r="W18" s="44"/>
      <c r="X18" s="45"/>
    </row>
    <row r="19" spans="1:24" ht="15.75" thickTop="1">
      <c r="A19" s="9"/>
      <c r="B19" s="9"/>
      <c r="C19" s="9"/>
      <c r="D19" s="9"/>
      <c r="E19" s="9"/>
      <c r="F19" s="9"/>
      <c r="H19" s="6"/>
      <c r="I19" s="7"/>
      <c r="J19" s="3"/>
      <c r="K19" s="6"/>
      <c r="L19" s="7"/>
      <c r="M19" s="3"/>
      <c r="N19" s="64">
        <f>SUM(N15:N18)</f>
        <v>149700</v>
      </c>
      <c r="O19" s="61">
        <f>SUM(O15:O18)</f>
        <v>15000</v>
      </c>
      <c r="P19" s="3"/>
      <c r="Q19" s="6"/>
      <c r="R19" s="7"/>
      <c r="S19" s="3"/>
      <c r="T19" s="6"/>
      <c r="U19" s="7"/>
      <c r="W19" s="44"/>
      <c r="X19" s="45"/>
    </row>
    <row r="20" spans="1:24" ht="15">
      <c r="A20" s="9" t="s">
        <v>36</v>
      </c>
      <c r="B20" s="9"/>
      <c r="C20" s="9"/>
      <c r="D20" s="9">
        <v>3000</v>
      </c>
      <c r="E20" s="9"/>
      <c r="F20" s="9"/>
      <c r="H20" s="3"/>
      <c r="I20" s="3"/>
      <c r="J20" s="3"/>
      <c r="K20" s="3"/>
      <c r="L20" s="3"/>
      <c r="M20" s="3"/>
      <c r="N20" s="6"/>
      <c r="O20" s="7"/>
      <c r="P20" s="3"/>
      <c r="Q20" s="6"/>
      <c r="R20" s="7"/>
      <c r="S20" s="3"/>
      <c r="T20" s="6"/>
      <c r="U20" s="7"/>
      <c r="W20" s="44"/>
      <c r="X20" s="45"/>
    </row>
    <row r="21" spans="1:24" ht="15">
      <c r="A21" s="9" t="s">
        <v>10</v>
      </c>
      <c r="B21" s="9" t="s">
        <v>5</v>
      </c>
      <c r="C21" s="9"/>
      <c r="D21" s="9"/>
      <c r="E21" s="9">
        <v>3000</v>
      </c>
      <c r="F21" s="9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W21" s="9"/>
      <c r="X21" s="9"/>
    </row>
    <row r="22" spans="1:24" ht="15">
      <c r="A22" s="9"/>
      <c r="B22" s="9"/>
      <c r="C22" s="9"/>
      <c r="D22" s="9"/>
      <c r="E22" s="9"/>
      <c r="F22" s="9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W22" s="9"/>
      <c r="X22" s="9"/>
    </row>
    <row r="23" spans="1:24" ht="15">
      <c r="A23" s="9" t="s">
        <v>25</v>
      </c>
      <c r="B23" s="9"/>
      <c r="C23" s="9"/>
      <c r="D23" s="9">
        <v>2000</v>
      </c>
      <c r="E23" s="9"/>
      <c r="F23" s="9"/>
      <c r="H23" s="3"/>
      <c r="I23" s="3"/>
      <c r="J23" s="3"/>
      <c r="K23" s="3"/>
      <c r="L23" s="3"/>
      <c r="M23" s="3"/>
      <c r="N23" s="3"/>
      <c r="O23" s="3" t="s">
        <v>10</v>
      </c>
      <c r="P23" s="3"/>
      <c r="Q23" s="3"/>
      <c r="R23" s="3"/>
      <c r="S23" s="3"/>
      <c r="T23" s="3"/>
      <c r="U23" s="3"/>
      <c r="W23" s="9"/>
      <c r="X23" s="9"/>
    </row>
    <row r="24" spans="1:24" ht="15">
      <c r="A24" s="9"/>
      <c r="B24" s="9" t="s">
        <v>5</v>
      </c>
      <c r="C24" s="9"/>
      <c r="D24" s="9"/>
      <c r="E24" s="9">
        <v>2000</v>
      </c>
      <c r="F24" s="9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W24" s="9"/>
      <c r="X24" s="9"/>
    </row>
    <row r="25" spans="1:24" ht="15">
      <c r="A25" s="9" t="s">
        <v>10</v>
      </c>
      <c r="B25" s="9"/>
      <c r="C25" s="9"/>
      <c r="D25" s="9" t="s">
        <v>10</v>
      </c>
      <c r="E25" s="9"/>
      <c r="F25" s="9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W25" s="9"/>
      <c r="X25" s="9"/>
    </row>
    <row r="26" spans="1:24" ht="15">
      <c r="A26" s="9" t="s">
        <v>6</v>
      </c>
      <c r="B26" s="9"/>
      <c r="C26" s="9"/>
      <c r="D26" s="9">
        <v>12500</v>
      </c>
      <c r="E26" s="9"/>
      <c r="F26" s="9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W26" s="9"/>
      <c r="X26" s="9"/>
    </row>
    <row r="27" spans="1:24" ht="15.75" thickBot="1">
      <c r="A27" s="9"/>
      <c r="B27" s="9" t="s">
        <v>5</v>
      </c>
      <c r="C27" s="9"/>
      <c r="D27" s="9"/>
      <c r="E27" s="9">
        <v>10000</v>
      </c>
      <c r="F27" s="9"/>
      <c r="H27" s="3" t="s">
        <v>53</v>
      </c>
      <c r="I27" s="3"/>
      <c r="J27" s="3"/>
      <c r="K27" s="3" t="s">
        <v>54</v>
      </c>
      <c r="L27" s="3"/>
      <c r="M27" s="3"/>
      <c r="N27" s="3" t="s">
        <v>55</v>
      </c>
      <c r="O27" s="3"/>
      <c r="P27" s="3"/>
      <c r="Q27" s="3" t="s">
        <v>56</v>
      </c>
      <c r="R27" s="3"/>
      <c r="S27" s="3"/>
      <c r="T27" s="3" t="s">
        <v>28</v>
      </c>
      <c r="U27" s="3"/>
      <c r="W27" s="9" t="s">
        <v>81</v>
      </c>
      <c r="X27" s="9"/>
    </row>
    <row r="28" spans="1:24" ht="15">
      <c r="A28" s="9"/>
      <c r="B28" s="9" t="s">
        <v>7</v>
      </c>
      <c r="C28" s="9"/>
      <c r="D28" s="9"/>
      <c r="E28" s="9">
        <v>2500</v>
      </c>
      <c r="F28" s="9"/>
      <c r="H28" s="4" t="s">
        <v>10</v>
      </c>
      <c r="I28" s="5">
        <v>13000</v>
      </c>
      <c r="J28" s="3"/>
      <c r="K28" s="4">
        <v>2000</v>
      </c>
      <c r="L28" s="5">
        <v>2000</v>
      </c>
      <c r="M28" s="3"/>
      <c r="N28" s="4"/>
      <c r="O28" s="5">
        <v>1500</v>
      </c>
      <c r="P28" s="3"/>
      <c r="Q28" s="4"/>
      <c r="R28" s="5">
        <v>150000</v>
      </c>
      <c r="S28" s="3"/>
      <c r="T28" s="4"/>
      <c r="U28" s="5">
        <v>500</v>
      </c>
      <c r="W28" s="52">
        <v>60</v>
      </c>
      <c r="X28" s="51"/>
    </row>
    <row r="29" spans="1:24" ht="15">
      <c r="A29" s="9"/>
      <c r="B29" s="9" t="s">
        <v>9</v>
      </c>
      <c r="C29" s="9"/>
      <c r="D29" s="9"/>
      <c r="E29" s="9"/>
      <c r="F29" s="9"/>
      <c r="H29" s="6"/>
      <c r="I29" s="7"/>
      <c r="J29" s="3"/>
      <c r="K29" s="6"/>
      <c r="L29" s="7">
        <v>1500</v>
      </c>
      <c r="M29" s="3"/>
      <c r="N29" s="6"/>
      <c r="O29" s="7"/>
      <c r="P29" s="3"/>
      <c r="Q29" s="6"/>
      <c r="R29" s="7">
        <v>16000</v>
      </c>
      <c r="S29" s="3"/>
      <c r="T29" s="6"/>
      <c r="U29" s="7">
        <v>2500</v>
      </c>
      <c r="W29" s="44"/>
      <c r="X29" s="45"/>
    </row>
    <row r="30" spans="1:24" ht="15.75" thickBot="1">
      <c r="A30" s="9"/>
      <c r="B30" s="9"/>
      <c r="C30" s="9"/>
      <c r="D30" s="9"/>
      <c r="E30" s="9"/>
      <c r="F30" s="9"/>
      <c r="H30" s="6"/>
      <c r="I30" s="7"/>
      <c r="J30" s="3"/>
      <c r="K30" s="6"/>
      <c r="L30" s="7"/>
      <c r="M30" s="3"/>
      <c r="N30" s="6"/>
      <c r="O30" s="7"/>
      <c r="P30" s="3"/>
      <c r="Q30" s="6"/>
      <c r="R30" s="7" t="s">
        <v>10</v>
      </c>
      <c r="S30" s="3"/>
      <c r="T30" s="6"/>
      <c r="U30" s="7">
        <v>500</v>
      </c>
      <c r="W30" s="44"/>
      <c r="X30" s="45"/>
    </row>
    <row r="31" spans="1:24" ht="15.75" thickTop="1">
      <c r="A31" s="9" t="s">
        <v>8</v>
      </c>
      <c r="B31" s="9"/>
      <c r="C31" s="9"/>
      <c r="D31" s="9">
        <v>500</v>
      </c>
      <c r="E31" s="9" t="s">
        <v>10</v>
      </c>
      <c r="F31" s="9"/>
      <c r="H31" s="6"/>
      <c r="I31" s="7"/>
      <c r="J31" s="3"/>
      <c r="K31" s="6"/>
      <c r="L31" s="7"/>
      <c r="M31" s="3"/>
      <c r="N31" s="6"/>
      <c r="O31" s="7"/>
      <c r="P31" s="3"/>
      <c r="Q31" s="6"/>
      <c r="R31" s="61">
        <f>SUM(R28:R30)</f>
        <v>166000</v>
      </c>
      <c r="S31" s="3"/>
      <c r="T31" s="6"/>
      <c r="U31" s="7"/>
      <c r="W31" s="44"/>
      <c r="X31" s="45"/>
    </row>
    <row r="32" spans="1:24" ht="15">
      <c r="A32" s="9"/>
      <c r="B32" s="9" t="s">
        <v>7</v>
      </c>
      <c r="C32" s="9"/>
      <c r="D32" s="9"/>
      <c r="E32" s="9">
        <v>500</v>
      </c>
      <c r="F32" s="9"/>
      <c r="H32" s="6"/>
      <c r="I32" s="7"/>
      <c r="J32" s="3"/>
      <c r="K32" s="6"/>
      <c r="L32" s="7"/>
      <c r="M32" s="3"/>
      <c r="N32" s="6"/>
      <c r="O32" s="7"/>
      <c r="P32" s="3"/>
      <c r="Q32" s="6"/>
      <c r="R32" s="7"/>
      <c r="S32" s="3"/>
      <c r="T32" s="6"/>
      <c r="U32" s="7"/>
      <c r="W32" s="44"/>
      <c r="X32" s="45"/>
    </row>
    <row r="33" spans="1:24" ht="15">
      <c r="A33" s="9"/>
      <c r="B33" s="9" t="s">
        <v>9</v>
      </c>
      <c r="C33" s="9"/>
      <c r="D33" s="9"/>
      <c r="E33" s="9"/>
      <c r="F33" s="9"/>
      <c r="H33" s="3"/>
      <c r="I33" s="3"/>
      <c r="J33" s="3"/>
      <c r="K33" s="3"/>
      <c r="L33" s="3"/>
      <c r="M33" s="3"/>
      <c r="N33" s="6"/>
      <c r="O33" s="7"/>
      <c r="P33" s="3"/>
      <c r="Q33" s="6"/>
      <c r="R33" s="7"/>
      <c r="S33" s="3"/>
      <c r="T33" s="6"/>
      <c r="U33" s="7"/>
      <c r="W33" s="42"/>
      <c r="X33" s="43"/>
    </row>
    <row r="34" spans="1:21" ht="15.75" thickBot="1">
      <c r="A34" s="9"/>
      <c r="B34" s="9"/>
      <c r="C34" s="9"/>
      <c r="D34" s="9"/>
      <c r="E34" s="9"/>
      <c r="F34" s="9"/>
      <c r="H34" s="3" t="s">
        <v>57</v>
      </c>
      <c r="I34" s="3"/>
      <c r="J34" s="3"/>
      <c r="K34" s="3" t="s">
        <v>58</v>
      </c>
      <c r="L34" s="3"/>
      <c r="M34" s="3"/>
      <c r="N34" s="3" t="s">
        <v>59</v>
      </c>
      <c r="O34" s="3"/>
      <c r="P34" s="3"/>
      <c r="Q34" s="3" t="s">
        <v>60</v>
      </c>
      <c r="R34" s="3"/>
      <c r="S34" s="3"/>
      <c r="T34" s="3" t="s">
        <v>61</v>
      </c>
      <c r="U34" s="3"/>
    </row>
    <row r="35" spans="2:21" ht="15">
      <c r="B35" s="9"/>
      <c r="C35" s="9"/>
      <c r="D35" s="9"/>
      <c r="E35" s="9"/>
      <c r="F35" s="9"/>
      <c r="H35" s="4"/>
      <c r="I35" s="5">
        <v>1700</v>
      </c>
      <c r="J35" s="3"/>
      <c r="K35" s="4"/>
      <c r="L35" s="5">
        <v>11500</v>
      </c>
      <c r="M35" s="3"/>
      <c r="N35" s="4"/>
      <c r="O35" s="5">
        <v>300</v>
      </c>
      <c r="P35" s="3"/>
      <c r="Q35" s="4">
        <v>38000</v>
      </c>
      <c r="R35" s="5" t="s">
        <v>10</v>
      </c>
      <c r="S35" s="3"/>
      <c r="T35" s="4">
        <v>13000</v>
      </c>
      <c r="U35" s="5"/>
    </row>
    <row r="36" spans="1:21" ht="15">
      <c r="A36" t="s">
        <v>10</v>
      </c>
      <c r="F36" s="9"/>
      <c r="H36" s="6"/>
      <c r="I36" s="7">
        <v>1700</v>
      </c>
      <c r="J36" s="3"/>
      <c r="K36" s="6"/>
      <c r="L36" s="7">
        <v>11500</v>
      </c>
      <c r="M36" s="3"/>
      <c r="N36" s="6"/>
      <c r="O36" s="7">
        <v>25</v>
      </c>
      <c r="P36" s="3"/>
      <c r="Q36" s="6">
        <v>12500</v>
      </c>
      <c r="R36" s="7"/>
      <c r="S36" s="3"/>
      <c r="T36" s="6"/>
      <c r="U36" s="7"/>
    </row>
    <row r="37" spans="6:21" ht="15">
      <c r="F37" s="9"/>
      <c r="H37" s="6"/>
      <c r="I37" s="7"/>
      <c r="J37" s="3"/>
      <c r="K37" s="6"/>
      <c r="L37" s="7"/>
      <c r="M37" s="3"/>
      <c r="N37" s="6"/>
      <c r="O37" s="7"/>
      <c r="P37" s="3"/>
      <c r="Q37" s="6">
        <v>1500</v>
      </c>
      <c r="R37" s="7"/>
      <c r="S37" s="3"/>
      <c r="T37" s="6"/>
      <c r="U37" s="7"/>
    </row>
    <row r="38" spans="6:21" ht="15.75" thickBot="1">
      <c r="F38" s="9"/>
      <c r="H38" s="6"/>
      <c r="I38" s="7"/>
      <c r="J38" s="3"/>
      <c r="K38" s="6"/>
      <c r="L38" s="7"/>
      <c r="M38" s="3"/>
      <c r="N38" s="6"/>
      <c r="O38" s="7"/>
      <c r="P38" s="3"/>
      <c r="Q38" s="6"/>
      <c r="R38" s="7"/>
      <c r="S38" s="3"/>
      <c r="T38" s="6"/>
      <c r="U38" s="7"/>
    </row>
    <row r="39" spans="6:21" ht="15.75" thickTop="1">
      <c r="F39" s="9"/>
      <c r="H39" s="6"/>
      <c r="I39" s="7"/>
      <c r="J39" s="3"/>
      <c r="K39" s="6"/>
      <c r="L39" s="7"/>
      <c r="M39" s="3"/>
      <c r="N39" s="6"/>
      <c r="O39" s="7"/>
      <c r="P39" s="3"/>
      <c r="Q39" s="60">
        <f>SUM(Q35:Q38)</f>
        <v>52000</v>
      </c>
      <c r="R39" s="7"/>
      <c r="S39" s="3"/>
      <c r="T39" s="6"/>
      <c r="U39" s="7"/>
    </row>
    <row r="40" spans="6:21" ht="15">
      <c r="F40" s="9"/>
      <c r="H40" s="3"/>
      <c r="I40" s="3"/>
      <c r="J40" s="3"/>
      <c r="K40" s="3"/>
      <c r="L40" s="3"/>
      <c r="M40" s="3"/>
      <c r="N40" s="6"/>
      <c r="O40" s="7"/>
      <c r="P40" s="3"/>
      <c r="Q40" s="6"/>
      <c r="R40" s="7"/>
      <c r="S40" s="3"/>
      <c r="T40" s="6"/>
      <c r="U40" s="7"/>
    </row>
    <row r="41" spans="1:21" ht="15">
      <c r="A41" s="9"/>
      <c r="B41" s="9"/>
      <c r="C41" s="9"/>
      <c r="D41" s="9"/>
      <c r="E41" s="9"/>
      <c r="F41" s="9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</row>
    <row r="42" spans="1:21" ht="15.75">
      <c r="A42" s="8" t="s">
        <v>11</v>
      </c>
      <c r="B42" s="9"/>
      <c r="C42" s="9"/>
      <c r="D42" s="9"/>
      <c r="E42" s="9"/>
      <c r="F42" s="9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</row>
    <row r="43" spans="1:21" ht="15.75" thickBot="1">
      <c r="A43" s="9"/>
      <c r="B43" s="9"/>
      <c r="C43" s="9"/>
      <c r="D43" s="9"/>
      <c r="E43" s="9"/>
      <c r="F43" s="9"/>
      <c r="H43" s="3" t="s">
        <v>64</v>
      </c>
      <c r="I43" s="3"/>
      <c r="J43" s="3"/>
      <c r="K43" s="3" t="s">
        <v>65</v>
      </c>
      <c r="L43" s="3"/>
      <c r="M43" s="3"/>
      <c r="N43" s="3" t="s">
        <v>66</v>
      </c>
      <c r="O43" s="3"/>
      <c r="P43" s="3"/>
      <c r="Q43" s="3" t="s">
        <v>63</v>
      </c>
      <c r="R43" s="3"/>
      <c r="S43" s="3"/>
      <c r="T43" s="3" t="s">
        <v>62</v>
      </c>
      <c r="U43" s="3"/>
    </row>
    <row r="44" spans="1:21" ht="15">
      <c r="A44" s="9" t="s">
        <v>37</v>
      </c>
      <c r="B44" s="9"/>
      <c r="C44" s="9"/>
      <c r="D44" s="9">
        <v>400</v>
      </c>
      <c r="E44" s="9"/>
      <c r="F44" s="9"/>
      <c r="H44" s="4">
        <v>12000</v>
      </c>
      <c r="I44" s="5"/>
      <c r="J44" s="3"/>
      <c r="K44" s="4" t="s">
        <v>10</v>
      </c>
      <c r="L44" s="5">
        <v>12000</v>
      </c>
      <c r="M44" s="3"/>
      <c r="N44" s="6">
        <v>60</v>
      </c>
      <c r="O44" s="5"/>
      <c r="P44" s="3"/>
      <c r="Q44" s="4">
        <v>9000</v>
      </c>
      <c r="R44" s="5"/>
      <c r="S44" s="3"/>
      <c r="T44" s="4">
        <v>16000</v>
      </c>
      <c r="U44" s="5"/>
    </row>
    <row r="45" spans="1:21" ht="15">
      <c r="A45" s="9"/>
      <c r="B45" s="9" t="s">
        <v>38</v>
      </c>
      <c r="C45" s="9"/>
      <c r="D45" s="9"/>
      <c r="E45" s="9">
        <v>400</v>
      </c>
      <c r="F45" s="9"/>
      <c r="H45" s="6"/>
      <c r="I45" s="7"/>
      <c r="J45" s="3"/>
      <c r="K45" s="6"/>
      <c r="L45" s="7"/>
      <c r="M45" s="3"/>
      <c r="N45" s="6" t="s">
        <v>10</v>
      </c>
      <c r="O45" s="7"/>
      <c r="P45" s="3"/>
      <c r="Q45" s="6">
        <v>500</v>
      </c>
      <c r="R45" s="7"/>
      <c r="S45" s="3"/>
      <c r="T45" s="6"/>
      <c r="U45" s="7"/>
    </row>
    <row r="46" spans="1:21" ht="15">
      <c r="A46" s="9"/>
      <c r="B46" s="9"/>
      <c r="C46" s="9"/>
      <c r="D46" s="9"/>
      <c r="E46" s="9"/>
      <c r="F46" s="9"/>
      <c r="H46" s="6"/>
      <c r="I46" s="7"/>
      <c r="J46" s="3"/>
      <c r="K46" s="6"/>
      <c r="L46" s="7"/>
      <c r="M46" s="3"/>
      <c r="N46" s="6"/>
      <c r="O46" s="7"/>
      <c r="P46" s="3"/>
      <c r="Q46" s="6"/>
      <c r="R46" s="7"/>
      <c r="S46" s="3"/>
      <c r="T46" s="6"/>
      <c r="U46" s="7"/>
    </row>
    <row r="47" spans="1:21" ht="15">
      <c r="A47" s="9" t="s">
        <v>39</v>
      </c>
      <c r="B47" s="9"/>
      <c r="C47" s="9"/>
      <c r="D47" s="9">
        <v>231</v>
      </c>
      <c r="E47" s="9"/>
      <c r="F47" s="9">
        <f>(3000/13)</f>
        <v>230.76923076923077</v>
      </c>
      <c r="G47" t="s">
        <v>10</v>
      </c>
      <c r="H47" s="6"/>
      <c r="I47" s="7"/>
      <c r="J47" s="3"/>
      <c r="K47" s="6"/>
      <c r="L47" s="7"/>
      <c r="M47" s="3"/>
      <c r="N47" s="6"/>
      <c r="O47" s="7"/>
      <c r="P47" s="3"/>
      <c r="Q47" s="6"/>
      <c r="R47" s="7"/>
      <c r="S47" s="3"/>
      <c r="T47" s="6"/>
      <c r="U47" s="7"/>
    </row>
    <row r="48" spans="1:21" ht="15">
      <c r="A48" s="9"/>
      <c r="B48" s="9" t="s">
        <v>40</v>
      </c>
      <c r="C48" s="9"/>
      <c r="D48" s="9"/>
      <c r="E48" s="9">
        <v>231</v>
      </c>
      <c r="F48" s="9"/>
      <c r="H48" s="6"/>
      <c r="I48" s="7"/>
      <c r="J48" s="3"/>
      <c r="K48" s="6"/>
      <c r="L48" s="7"/>
      <c r="M48" s="3"/>
      <c r="N48" s="6"/>
      <c r="O48" s="7"/>
      <c r="P48" s="3"/>
      <c r="Q48" s="6"/>
      <c r="R48" s="7"/>
      <c r="S48" s="3"/>
      <c r="T48" s="6"/>
      <c r="U48" s="7"/>
    </row>
    <row r="49" spans="1:21" ht="15">
      <c r="A49" s="9"/>
      <c r="B49" s="9"/>
      <c r="C49" s="9"/>
      <c r="D49" s="9"/>
      <c r="E49" s="9"/>
      <c r="F49" s="9"/>
      <c r="H49" s="3"/>
      <c r="I49" s="3"/>
      <c r="J49" s="3"/>
      <c r="K49" s="3"/>
      <c r="L49" s="3"/>
      <c r="M49" s="3"/>
      <c r="N49" s="6"/>
      <c r="O49" s="7"/>
      <c r="P49" s="3"/>
      <c r="Q49" s="6"/>
      <c r="R49" s="7"/>
      <c r="S49" s="3"/>
      <c r="T49" s="6"/>
      <c r="U49" s="7"/>
    </row>
    <row r="50" spans="1:21" ht="15.75" thickBot="1">
      <c r="A50" s="9" t="s">
        <v>41</v>
      </c>
      <c r="B50" s="9"/>
      <c r="C50" s="9"/>
      <c r="D50" s="9">
        <f>3800+3000-3650</f>
        <v>3150</v>
      </c>
      <c r="E50" s="9"/>
      <c r="F50" s="9"/>
      <c r="H50" s="3" t="s">
        <v>67</v>
      </c>
      <c r="I50" s="3"/>
      <c r="J50" s="3"/>
      <c r="K50" s="3" t="s">
        <v>106</v>
      </c>
      <c r="L50" s="3"/>
      <c r="M50" s="3"/>
      <c r="N50" s="3" t="s">
        <v>14</v>
      </c>
      <c r="O50" s="3"/>
      <c r="P50" s="3"/>
      <c r="Q50" s="3" t="s">
        <v>68</v>
      </c>
      <c r="R50" s="3"/>
      <c r="S50" s="3"/>
      <c r="T50" s="3" t="s">
        <v>69</v>
      </c>
      <c r="U50" s="3"/>
    </row>
    <row r="51" spans="1:21" ht="15">
      <c r="A51" s="9"/>
      <c r="B51" s="9" t="s">
        <v>36</v>
      </c>
      <c r="C51" s="9"/>
      <c r="D51" s="9"/>
      <c r="E51" s="9">
        <v>3150</v>
      </c>
      <c r="F51" s="9"/>
      <c r="H51" s="4">
        <v>900</v>
      </c>
      <c r="I51" s="5"/>
      <c r="J51" s="3"/>
      <c r="K51" s="4" t="s">
        <v>10</v>
      </c>
      <c r="L51" s="5">
        <v>575</v>
      </c>
      <c r="M51" s="3"/>
      <c r="N51" s="4"/>
      <c r="O51" s="5">
        <v>2000</v>
      </c>
      <c r="P51" s="3"/>
      <c r="Q51" s="4">
        <v>400</v>
      </c>
      <c r="R51" s="5"/>
      <c r="S51" s="3"/>
      <c r="T51" s="4"/>
      <c r="U51" s="5">
        <v>400</v>
      </c>
    </row>
    <row r="52" spans="1:21" ht="15">
      <c r="A52" s="9"/>
      <c r="B52" s="9"/>
      <c r="C52" s="9"/>
      <c r="D52" s="9"/>
      <c r="E52" s="9"/>
      <c r="F52" s="9"/>
      <c r="H52" s="3"/>
      <c r="I52" s="7"/>
      <c r="J52" s="3"/>
      <c r="K52" s="6"/>
      <c r="L52" s="7"/>
      <c r="M52" s="3"/>
      <c r="N52" s="6"/>
      <c r="O52" s="7"/>
      <c r="P52" s="3"/>
      <c r="Q52" s="6"/>
      <c r="R52" s="7"/>
      <c r="S52" s="3"/>
      <c r="T52" s="6"/>
      <c r="U52" s="7"/>
    </row>
    <row r="53" spans="1:21" ht="15">
      <c r="A53" s="9" t="s">
        <v>6</v>
      </c>
      <c r="B53" s="9"/>
      <c r="C53" s="9"/>
      <c r="D53" s="9">
        <v>1500</v>
      </c>
      <c r="E53" s="9"/>
      <c r="F53" s="9"/>
      <c r="H53" s="3"/>
      <c r="I53" s="7"/>
      <c r="J53" s="3"/>
      <c r="K53" s="6"/>
      <c r="L53" s="7"/>
      <c r="M53" s="3"/>
      <c r="N53" s="6"/>
      <c r="O53" s="7"/>
      <c r="P53" s="3"/>
      <c r="Q53" s="6"/>
      <c r="R53" s="7"/>
      <c r="S53" s="3"/>
      <c r="T53" s="6"/>
      <c r="U53" s="7"/>
    </row>
    <row r="54" spans="1:21" ht="15">
      <c r="A54" s="9"/>
      <c r="B54" s="9" t="s">
        <v>25</v>
      </c>
      <c r="C54" s="9"/>
      <c r="D54" s="9"/>
      <c r="E54" s="9">
        <v>1500</v>
      </c>
      <c r="F54" s="9"/>
      <c r="H54" s="3"/>
      <c r="I54" s="7"/>
      <c r="J54" s="3"/>
      <c r="K54" s="6"/>
      <c r="L54" s="7"/>
      <c r="M54" s="3"/>
      <c r="N54" s="6"/>
      <c r="O54" s="7"/>
      <c r="P54" s="3"/>
      <c r="Q54" s="6"/>
      <c r="R54" s="7"/>
      <c r="S54" s="3"/>
      <c r="T54" s="6"/>
      <c r="U54" s="7"/>
    </row>
    <row r="55" spans="1:21" ht="15">
      <c r="A55" s="9"/>
      <c r="B55" s="9"/>
      <c r="C55" s="9"/>
      <c r="D55" s="9"/>
      <c r="E55" s="9"/>
      <c r="F55" s="9"/>
      <c r="H55" s="3"/>
      <c r="I55" s="7"/>
      <c r="J55" s="3"/>
      <c r="K55" s="6"/>
      <c r="L55" s="7"/>
      <c r="M55" s="3"/>
      <c r="N55" s="6"/>
      <c r="O55" s="7"/>
      <c r="P55" s="3"/>
      <c r="Q55" s="6"/>
      <c r="R55" s="7"/>
      <c r="S55" s="3"/>
      <c r="T55" s="6"/>
      <c r="U55" s="7"/>
    </row>
    <row r="56" spans="1:21" ht="15">
      <c r="A56" s="9" t="s">
        <v>13</v>
      </c>
      <c r="B56" s="9"/>
      <c r="C56" s="9"/>
      <c r="D56" s="9">
        <v>4000</v>
      </c>
      <c r="E56" s="9"/>
      <c r="F56" s="9"/>
      <c r="H56" s="3"/>
      <c r="I56" s="7"/>
      <c r="J56" s="3"/>
      <c r="K56" s="6"/>
      <c r="L56" s="7"/>
      <c r="M56" s="3"/>
      <c r="N56" s="6"/>
      <c r="O56" s="7"/>
      <c r="P56" s="3"/>
      <c r="Q56" s="6"/>
      <c r="R56" s="7"/>
      <c r="S56" s="3"/>
      <c r="T56" s="6"/>
      <c r="U56" s="7"/>
    </row>
    <row r="57" spans="1:21" ht="15">
      <c r="A57" s="9" t="s">
        <v>10</v>
      </c>
      <c r="B57" s="9" t="s">
        <v>0</v>
      </c>
      <c r="C57" s="9"/>
      <c r="D57" s="9"/>
      <c r="E57" s="9">
        <v>4000</v>
      </c>
      <c r="F57" s="9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</row>
    <row r="58" spans="1:21" ht="15.75" thickBot="1">
      <c r="A58" s="9"/>
      <c r="B58" s="9" t="s">
        <v>10</v>
      </c>
      <c r="C58" s="9"/>
      <c r="D58" s="9"/>
      <c r="E58" s="9"/>
      <c r="F58" s="9"/>
      <c r="H58" s="3" t="s">
        <v>70</v>
      </c>
      <c r="I58" s="3"/>
      <c r="J58" s="3"/>
      <c r="K58" s="3" t="s">
        <v>71</v>
      </c>
      <c r="L58" s="3"/>
      <c r="M58" s="3"/>
      <c r="N58" s="3" t="s">
        <v>72</v>
      </c>
      <c r="O58" s="3"/>
      <c r="P58" s="3"/>
      <c r="Q58" s="3" t="s">
        <v>42</v>
      </c>
      <c r="R58" s="3"/>
      <c r="S58" s="3"/>
      <c r="T58" s="3" t="s">
        <v>73</v>
      </c>
      <c r="U58" s="3"/>
    </row>
    <row r="59" spans="1:21" ht="15">
      <c r="A59" s="9"/>
      <c r="B59" s="9"/>
      <c r="C59" s="9"/>
      <c r="D59" s="9"/>
      <c r="E59" s="9"/>
      <c r="F59" s="9"/>
      <c r="H59" s="40">
        <v>231</v>
      </c>
      <c r="I59" s="41"/>
      <c r="K59" s="40">
        <v>3150</v>
      </c>
      <c r="L59" s="41"/>
      <c r="N59" s="40">
        <v>4000</v>
      </c>
      <c r="O59" s="46"/>
      <c r="Q59" s="40">
        <v>500</v>
      </c>
      <c r="R59" s="41"/>
      <c r="T59" s="40"/>
      <c r="U59" s="41">
        <v>500</v>
      </c>
    </row>
    <row r="60" spans="1:21" ht="15">
      <c r="A60" s="9" t="s">
        <v>42</v>
      </c>
      <c r="B60" s="9"/>
      <c r="C60" s="9"/>
      <c r="D60" s="9">
        <v>500</v>
      </c>
      <c r="E60" s="9"/>
      <c r="F60" s="9"/>
      <c r="H60" s="42"/>
      <c r="I60" s="43"/>
      <c r="K60" s="42"/>
      <c r="L60" s="43"/>
      <c r="N60" s="42"/>
      <c r="O60" s="47"/>
      <c r="Q60" s="42"/>
      <c r="R60" s="43"/>
      <c r="T60" s="42"/>
      <c r="U60" s="43"/>
    </row>
    <row r="61" spans="1:21" ht="15">
      <c r="A61" s="9"/>
      <c r="B61" s="9" t="s">
        <v>43</v>
      </c>
      <c r="C61" s="9"/>
      <c r="D61" s="9"/>
      <c r="E61" s="9">
        <v>500</v>
      </c>
      <c r="F61" s="9"/>
      <c r="H61" s="42"/>
      <c r="I61" s="43"/>
      <c r="K61" s="42"/>
      <c r="L61" s="43"/>
      <c r="N61" s="42"/>
      <c r="O61" s="47"/>
      <c r="Q61" s="42"/>
      <c r="R61" s="43"/>
      <c r="T61" s="42"/>
      <c r="U61" s="43"/>
    </row>
    <row r="62" spans="1:21" ht="15">
      <c r="A62" s="9"/>
      <c r="B62" s="9"/>
      <c r="C62" s="9"/>
      <c r="D62" s="9"/>
      <c r="E62" s="9"/>
      <c r="F62" s="9"/>
      <c r="H62" s="42"/>
      <c r="I62" s="43"/>
      <c r="K62" s="42"/>
      <c r="L62" s="43"/>
      <c r="N62" s="42"/>
      <c r="O62" s="47"/>
      <c r="Q62" s="42"/>
      <c r="R62" s="43"/>
      <c r="T62" s="42"/>
      <c r="U62" s="43"/>
    </row>
    <row r="63" spans="1:21" ht="15">
      <c r="A63" s="9" t="s">
        <v>75</v>
      </c>
      <c r="B63" s="9"/>
      <c r="C63" s="9"/>
      <c r="D63" s="9">
        <f>(17000+115000)/10</f>
        <v>13200</v>
      </c>
      <c r="E63" s="9"/>
      <c r="F63" s="9"/>
      <c r="H63" s="42"/>
      <c r="I63" s="43"/>
      <c r="K63" s="42"/>
      <c r="L63" s="43"/>
      <c r="N63" s="42"/>
      <c r="O63" s="47"/>
      <c r="Q63" s="42"/>
      <c r="R63" s="43"/>
      <c r="T63" s="42"/>
      <c r="U63" s="43"/>
    </row>
    <row r="64" spans="1:21" ht="15">
      <c r="A64" s="9" t="s">
        <v>10</v>
      </c>
      <c r="B64" s="9" t="s">
        <v>76</v>
      </c>
      <c r="C64" s="9"/>
      <c r="D64" s="9"/>
      <c r="E64" s="9">
        <v>1700</v>
      </c>
      <c r="F64" s="9"/>
      <c r="G64" s="9"/>
      <c r="H64" s="44"/>
      <c r="I64" s="45"/>
      <c r="J64" s="3"/>
      <c r="K64" s="44"/>
      <c r="L64" s="45"/>
      <c r="M64" s="9"/>
      <c r="N64" s="44"/>
      <c r="O64" s="7"/>
      <c r="Q64" s="42"/>
      <c r="R64" s="43"/>
      <c r="T64" s="42"/>
      <c r="U64" s="43"/>
    </row>
    <row r="65" spans="1:21" ht="15">
      <c r="A65" s="9"/>
      <c r="B65" s="9" t="s">
        <v>77</v>
      </c>
      <c r="C65" s="9"/>
      <c r="D65" s="9"/>
      <c r="E65" s="9">
        <v>11500</v>
      </c>
      <c r="F65" s="9"/>
      <c r="G65" s="9"/>
      <c r="H65" s="48"/>
      <c r="I65" s="48"/>
      <c r="J65" s="3"/>
      <c r="K65" s="44"/>
      <c r="L65" s="45"/>
      <c r="M65" s="9"/>
      <c r="N65" s="44"/>
      <c r="O65" s="7"/>
      <c r="Q65" s="42"/>
      <c r="R65" s="43"/>
      <c r="T65" s="42"/>
      <c r="U65" s="43"/>
    </row>
    <row r="66" spans="1:21" ht="15">
      <c r="A66" s="9"/>
      <c r="B66" s="9" t="s">
        <v>78</v>
      </c>
      <c r="C66" s="9"/>
      <c r="D66" s="9"/>
      <c r="E66" s="9">
        <v>4</v>
      </c>
      <c r="F66" s="9">
        <f>((900*10/100)*1/12)/2</f>
        <v>3.75</v>
      </c>
      <c r="G66" s="9"/>
      <c r="H66" s="48"/>
      <c r="I66" s="48"/>
      <c r="J66" s="3"/>
      <c r="K66" s="44"/>
      <c r="L66" s="45"/>
      <c r="M66" s="9"/>
      <c r="N66" s="44"/>
      <c r="O66" s="7"/>
      <c r="Q66" s="42"/>
      <c r="R66" s="43"/>
      <c r="T66" s="42"/>
      <c r="U66" s="43"/>
    </row>
    <row r="67" spans="1:21" ht="15">
      <c r="A67" s="9"/>
      <c r="B67" s="9"/>
      <c r="C67" s="9"/>
      <c r="D67" s="9"/>
      <c r="E67" s="9"/>
      <c r="F67" s="9"/>
      <c r="G67" s="9" t="s">
        <v>102</v>
      </c>
      <c r="H67" s="48"/>
      <c r="I67" s="48">
        <f>200000+19000+13000+2000+500+1500+1700+11500+150000+300</f>
        <v>399500</v>
      </c>
      <c r="J67" s="3"/>
      <c r="K67" s="44"/>
      <c r="L67" s="45"/>
      <c r="M67" s="9"/>
      <c r="N67" s="44"/>
      <c r="O67" s="7"/>
      <c r="Q67" s="42"/>
      <c r="R67" s="43"/>
      <c r="T67" s="42"/>
      <c r="U67" s="43"/>
    </row>
    <row r="68" spans="1:21" ht="15">
      <c r="A68" s="9" t="s">
        <v>74</v>
      </c>
      <c r="B68" s="9"/>
      <c r="C68" s="9"/>
      <c r="D68" s="9">
        <f>(12000*6/100)*1/12</f>
        <v>60</v>
      </c>
      <c r="E68" s="9"/>
      <c r="F68" s="9"/>
      <c r="G68" s="9" t="s">
        <v>101</v>
      </c>
      <c r="H68" s="9"/>
      <c r="I68" s="9"/>
      <c r="J68" s="3"/>
      <c r="K68" s="44"/>
      <c r="L68" s="45"/>
      <c r="M68" s="9"/>
      <c r="N68" s="44"/>
      <c r="O68" s="7"/>
      <c r="Q68" s="42"/>
      <c r="R68" s="43"/>
      <c r="T68" s="42"/>
      <c r="U68" s="43"/>
    </row>
    <row r="69" spans="1:21" ht="15">
      <c r="A69" s="9"/>
      <c r="B69" s="9" t="s">
        <v>15</v>
      </c>
      <c r="C69" s="9"/>
      <c r="D69" s="9"/>
      <c r="E69" s="9">
        <f>(12000*6/100)*1/12</f>
        <v>60</v>
      </c>
      <c r="F69" s="9"/>
      <c r="G69" s="9" t="s">
        <v>104</v>
      </c>
      <c r="H69" s="9"/>
      <c r="I69" s="9">
        <f>17000+115000+3800+8000+22000+3000+7000+38000+13000+16000+9000</f>
        <v>251800</v>
      </c>
      <c r="J69" s="3"/>
      <c r="K69" s="48"/>
      <c r="L69" s="48"/>
      <c r="M69" s="9"/>
      <c r="N69" s="48"/>
      <c r="O69" s="12"/>
      <c r="Q69" s="49"/>
      <c r="R69" s="49"/>
      <c r="T69" s="42"/>
      <c r="U69" s="43"/>
    </row>
    <row r="70" spans="1:21" ht="15">
      <c r="A70" s="9"/>
      <c r="B70" s="9"/>
      <c r="C70" s="9"/>
      <c r="D70" s="9"/>
      <c r="E70" s="9"/>
      <c r="F70" s="9"/>
      <c r="G70" s="9" t="s">
        <v>101</v>
      </c>
      <c r="H70" s="9"/>
      <c r="I70" s="9"/>
      <c r="J70" s="3"/>
      <c r="K70" s="48"/>
      <c r="L70" s="48"/>
      <c r="M70" s="9"/>
      <c r="N70" s="48"/>
      <c r="O70" s="12"/>
      <c r="Q70" s="49"/>
      <c r="R70" s="49"/>
      <c r="T70" s="42"/>
      <c r="U70" s="43"/>
    </row>
    <row r="71" spans="1:21" ht="15">
      <c r="A71" s="9"/>
      <c r="B71" s="9"/>
      <c r="C71" s="9"/>
      <c r="D71" s="9"/>
      <c r="E71" s="9"/>
      <c r="F71" s="9"/>
      <c r="G71" s="9" t="s">
        <v>103</v>
      </c>
      <c r="H71" s="9"/>
      <c r="I71" s="58">
        <f>I67-I69</f>
        <v>147700</v>
      </c>
      <c r="J71" s="3"/>
      <c r="K71" s="48"/>
      <c r="L71" s="48"/>
      <c r="M71" s="9"/>
      <c r="N71" s="48"/>
      <c r="O71" s="12"/>
      <c r="Q71" s="49"/>
      <c r="R71" s="49"/>
      <c r="T71" s="42"/>
      <c r="U71" s="43"/>
    </row>
    <row r="72" spans="2:21" ht="15.75" thickBot="1">
      <c r="B72" s="9"/>
      <c r="C72" s="9"/>
      <c r="D72" s="9"/>
      <c r="E72" s="9"/>
      <c r="F72" s="9"/>
      <c r="G72" s="9"/>
      <c r="H72" s="9"/>
      <c r="I72" s="9"/>
      <c r="J72" s="3"/>
      <c r="K72" s="9"/>
      <c r="L72" s="9"/>
      <c r="M72" s="9"/>
      <c r="N72" s="9"/>
      <c r="O72" s="3"/>
      <c r="T72" s="42"/>
      <c r="U72" s="43"/>
    </row>
    <row r="73" spans="1:15" ht="15">
      <c r="A73" s="23"/>
      <c r="B73" s="24"/>
      <c r="C73" s="24"/>
      <c r="D73" s="24"/>
      <c r="E73" s="25"/>
      <c r="F73" s="9"/>
      <c r="G73" s="33"/>
      <c r="H73" s="13"/>
      <c r="I73" s="13"/>
      <c r="J73" s="13"/>
      <c r="K73" s="13"/>
      <c r="L73" s="13"/>
      <c r="M73" s="13"/>
      <c r="N73" s="13"/>
      <c r="O73" s="14"/>
    </row>
    <row r="74" spans="1:15" s="1" customFormat="1" ht="16.5" thickBot="1">
      <c r="A74" s="26"/>
      <c r="B74" s="15"/>
      <c r="C74" s="15" t="s">
        <v>16</v>
      </c>
      <c r="D74" s="15"/>
      <c r="E74" s="27"/>
      <c r="F74" s="8"/>
      <c r="G74" s="34"/>
      <c r="H74" s="15"/>
      <c r="I74" s="15"/>
      <c r="J74" s="15" t="s">
        <v>23</v>
      </c>
      <c r="K74" s="15"/>
      <c r="L74" s="15"/>
      <c r="M74" s="15"/>
      <c r="N74" s="15"/>
      <c r="O74" s="16"/>
    </row>
    <row r="75" spans="1:15" ht="15.75" thickTop="1">
      <c r="A75" s="28"/>
      <c r="B75" s="12"/>
      <c r="C75" s="12"/>
      <c r="D75" s="12"/>
      <c r="E75" s="29"/>
      <c r="F75" s="9"/>
      <c r="G75" s="35" t="s">
        <v>10</v>
      </c>
      <c r="H75" s="36"/>
      <c r="I75" s="36"/>
      <c r="J75" s="10" t="s">
        <v>10</v>
      </c>
      <c r="K75" s="37"/>
      <c r="L75" s="36" t="s">
        <v>24</v>
      </c>
      <c r="M75" s="36"/>
      <c r="N75" s="36"/>
      <c r="O75" s="17">
        <f>200900+E100</f>
        <v>259980</v>
      </c>
    </row>
    <row r="76" spans="1:15" ht="15.75">
      <c r="A76" s="28" t="s">
        <v>33</v>
      </c>
      <c r="B76" s="12"/>
      <c r="C76" s="12"/>
      <c r="D76" s="12"/>
      <c r="E76" s="62">
        <v>166000</v>
      </c>
      <c r="F76" s="9"/>
      <c r="G76" s="38" t="s">
        <v>82</v>
      </c>
      <c r="H76" s="12"/>
      <c r="I76" s="12">
        <v>17000</v>
      </c>
      <c r="J76" s="11"/>
      <c r="K76" s="39"/>
      <c r="L76" s="12" t="s">
        <v>92</v>
      </c>
      <c r="M76" s="12"/>
      <c r="N76" s="12"/>
      <c r="O76" s="16">
        <v>500</v>
      </c>
    </row>
    <row r="77" spans="1:15" ht="15.75">
      <c r="A77" s="28" t="s">
        <v>10</v>
      </c>
      <c r="B77" s="12"/>
      <c r="C77" s="12"/>
      <c r="D77" s="12"/>
      <c r="E77" s="29" t="s">
        <v>10</v>
      </c>
      <c r="F77" s="9"/>
      <c r="G77" s="38" t="s">
        <v>83</v>
      </c>
      <c r="H77" s="12"/>
      <c r="I77" s="12">
        <v>-3400</v>
      </c>
      <c r="J77" s="11">
        <f>I76-I77</f>
        <v>20400</v>
      </c>
      <c r="K77" s="12"/>
      <c r="L77" s="12" t="s">
        <v>93</v>
      </c>
      <c r="M77" s="12"/>
      <c r="N77" s="12"/>
      <c r="O77" s="16">
        <v>12000</v>
      </c>
    </row>
    <row r="78" spans="1:15" ht="15.75">
      <c r="A78" s="28"/>
      <c r="B78" s="12"/>
      <c r="C78" s="12"/>
      <c r="D78" s="12"/>
      <c r="E78" s="27" t="s">
        <v>10</v>
      </c>
      <c r="F78" s="9"/>
      <c r="G78" s="38" t="s">
        <v>45</v>
      </c>
      <c r="H78" s="12"/>
      <c r="I78" s="12">
        <v>115000</v>
      </c>
      <c r="J78" s="11"/>
      <c r="K78" s="12"/>
      <c r="L78" s="12" t="s">
        <v>25</v>
      </c>
      <c r="M78" s="12"/>
      <c r="N78" s="12"/>
      <c r="O78" s="16">
        <v>1500</v>
      </c>
    </row>
    <row r="79" spans="1:15" ht="15">
      <c r="A79" s="28" t="s">
        <v>17</v>
      </c>
      <c r="B79" s="12" t="s">
        <v>10</v>
      </c>
      <c r="C79" s="12"/>
      <c r="D79" s="12" t="s">
        <v>10</v>
      </c>
      <c r="E79" s="29"/>
      <c r="F79" s="9"/>
      <c r="G79" s="38" t="s">
        <v>84</v>
      </c>
      <c r="H79" s="12"/>
      <c r="I79" s="12">
        <v>-23000</v>
      </c>
      <c r="J79" s="11">
        <f>I78-I79</f>
        <v>138000</v>
      </c>
      <c r="K79" s="12"/>
      <c r="L79" s="12" t="s">
        <v>26</v>
      </c>
      <c r="M79" s="12"/>
      <c r="N79" s="12"/>
      <c r="O79" s="18">
        <v>3500</v>
      </c>
    </row>
    <row r="80" spans="1:15" ht="15.75">
      <c r="A80" s="28"/>
      <c r="B80" s="12" t="s">
        <v>6</v>
      </c>
      <c r="C80" s="12"/>
      <c r="D80" s="63">
        <f>38000+12500+1500</f>
        <v>52000</v>
      </c>
      <c r="E80" s="29"/>
      <c r="F80" s="9"/>
      <c r="G80" s="38" t="s">
        <v>85</v>
      </c>
      <c r="H80" s="12"/>
      <c r="I80" s="12">
        <v>900</v>
      </c>
      <c r="J80" s="11" t="s">
        <v>10</v>
      </c>
      <c r="K80" s="12"/>
      <c r="L80" s="12" t="s">
        <v>91</v>
      </c>
      <c r="M80" s="12"/>
      <c r="N80" s="12"/>
      <c r="O80" s="16">
        <v>2000</v>
      </c>
    </row>
    <row r="81" spans="1:15" ht="15">
      <c r="A81" s="28"/>
      <c r="B81" s="12" t="s">
        <v>94</v>
      </c>
      <c r="C81" s="12"/>
      <c r="D81" s="12">
        <v>16000</v>
      </c>
      <c r="E81" s="29"/>
      <c r="F81" s="9"/>
      <c r="G81" s="38" t="s">
        <v>86</v>
      </c>
      <c r="H81" s="12"/>
      <c r="I81" s="12">
        <v>-4</v>
      </c>
      <c r="J81" s="11">
        <v>896</v>
      </c>
      <c r="K81" s="12"/>
      <c r="L81" s="12" t="s">
        <v>27</v>
      </c>
      <c r="M81" s="12"/>
      <c r="N81" s="12"/>
      <c r="O81" s="18">
        <v>1500</v>
      </c>
    </row>
    <row r="82" spans="1:15" ht="15">
      <c r="A82" s="28"/>
      <c r="B82" s="12" t="s">
        <v>18</v>
      </c>
      <c r="C82" s="12"/>
      <c r="D82" s="12">
        <v>13000</v>
      </c>
      <c r="E82" s="29"/>
      <c r="F82" s="9"/>
      <c r="G82" s="38" t="s">
        <v>36</v>
      </c>
      <c r="H82" s="12"/>
      <c r="I82" s="12"/>
      <c r="J82" s="11">
        <f>3800+3000-3150</f>
        <v>3650</v>
      </c>
      <c r="K82" s="12"/>
      <c r="L82" s="12" t="s">
        <v>10</v>
      </c>
      <c r="M82" s="12"/>
      <c r="N82" s="12"/>
      <c r="O82" s="18" t="s">
        <v>10</v>
      </c>
    </row>
    <row r="83" spans="1:15" ht="15.75">
      <c r="A83" s="28"/>
      <c r="B83" s="12" t="s">
        <v>8</v>
      </c>
      <c r="C83" s="12"/>
      <c r="D83" s="12">
        <v>9500</v>
      </c>
      <c r="E83" s="29"/>
      <c r="F83" s="9"/>
      <c r="G83" s="38" t="s">
        <v>87</v>
      </c>
      <c r="H83" s="12"/>
      <c r="I83" s="12"/>
      <c r="J83" s="11">
        <v>18000</v>
      </c>
      <c r="K83" s="12"/>
      <c r="L83" s="12" t="s">
        <v>1</v>
      </c>
      <c r="M83" s="12"/>
      <c r="N83" s="12"/>
      <c r="O83" s="16">
        <v>19000</v>
      </c>
    </row>
    <row r="84" spans="1:15" ht="15.75">
      <c r="A84" s="28"/>
      <c r="B84" s="12" t="s">
        <v>29</v>
      </c>
      <c r="C84" s="12"/>
      <c r="D84" s="12">
        <v>13204</v>
      </c>
      <c r="E84" s="29"/>
      <c r="F84" s="9"/>
      <c r="G84" s="38" t="s">
        <v>13</v>
      </c>
      <c r="H84" s="12"/>
      <c r="I84" s="12"/>
      <c r="J84" s="11">
        <v>4000</v>
      </c>
      <c r="K84" s="12"/>
      <c r="L84" s="12" t="s">
        <v>4</v>
      </c>
      <c r="M84" s="12"/>
      <c r="N84" s="12"/>
      <c r="O84" s="16">
        <v>13000</v>
      </c>
    </row>
    <row r="85" spans="1:15" ht="15">
      <c r="A85" s="28"/>
      <c r="B85" s="12" t="s">
        <v>41</v>
      </c>
      <c r="C85" s="12"/>
      <c r="D85" s="12">
        <v>3150</v>
      </c>
      <c r="E85" s="29"/>
      <c r="F85" s="9"/>
      <c r="G85" s="38"/>
      <c r="H85" s="12"/>
      <c r="I85" s="12"/>
      <c r="J85" s="11"/>
      <c r="K85" s="12"/>
      <c r="L85" s="12"/>
      <c r="M85" s="12"/>
      <c r="N85" s="12"/>
      <c r="O85" s="18"/>
    </row>
    <row r="86" spans="1:15" ht="15">
      <c r="A86" s="28"/>
      <c r="B86" s="12" t="s">
        <v>39</v>
      </c>
      <c r="C86" s="12"/>
      <c r="D86" s="12">
        <v>231</v>
      </c>
      <c r="E86" s="29">
        <f>SUM(D80:D86)</f>
        <v>107085</v>
      </c>
      <c r="F86" s="9"/>
      <c r="G86" s="38" t="s">
        <v>32</v>
      </c>
      <c r="H86" s="12"/>
      <c r="I86" s="12"/>
      <c r="J86" s="11">
        <v>24600</v>
      </c>
      <c r="K86" s="12"/>
      <c r="L86" s="38" t="s">
        <v>88</v>
      </c>
      <c r="M86" s="12"/>
      <c r="N86" s="12"/>
      <c r="O86" s="11">
        <v>575</v>
      </c>
    </row>
    <row r="87" spans="1:15" ht="15.75">
      <c r="A87" s="28"/>
      <c r="B87" s="12" t="s">
        <v>10</v>
      </c>
      <c r="C87" s="12"/>
      <c r="D87" s="12" t="s">
        <v>10</v>
      </c>
      <c r="E87" s="29" t="s">
        <v>10</v>
      </c>
      <c r="F87" s="9"/>
      <c r="G87" s="38" t="s">
        <v>100</v>
      </c>
      <c r="H87" s="12"/>
      <c r="I87" s="12"/>
      <c r="J87" s="11">
        <f>3000-231</f>
        <v>2769</v>
      </c>
      <c r="K87" s="12"/>
      <c r="L87" s="12" t="s">
        <v>15</v>
      </c>
      <c r="M87" s="12"/>
      <c r="N87" s="12"/>
      <c r="O87" s="16">
        <v>60</v>
      </c>
    </row>
    <row r="88" spans="1:15" ht="15">
      <c r="A88" s="28"/>
      <c r="B88" s="12"/>
      <c r="C88" s="12"/>
      <c r="D88" s="12"/>
      <c r="E88" s="29"/>
      <c r="F88" s="9"/>
      <c r="G88" s="38" t="s">
        <v>89</v>
      </c>
      <c r="H88" s="12"/>
      <c r="I88" s="12"/>
      <c r="J88" s="11">
        <v>400</v>
      </c>
      <c r="K88" s="12"/>
      <c r="L88" s="12"/>
      <c r="M88" s="12"/>
      <c r="N88" s="12"/>
      <c r="O88" s="18"/>
    </row>
    <row r="89" spans="1:15" ht="15.75">
      <c r="A89" s="28"/>
      <c r="B89" s="12" t="s">
        <v>10</v>
      </c>
      <c r="C89" s="12"/>
      <c r="D89" s="12" t="s">
        <v>10</v>
      </c>
      <c r="E89" s="29" t="s">
        <v>10</v>
      </c>
      <c r="F89" s="9"/>
      <c r="G89" s="38" t="s">
        <v>90</v>
      </c>
      <c r="H89" s="12"/>
      <c r="I89" s="12"/>
      <c r="J89" s="11">
        <v>7000</v>
      </c>
      <c r="K89" s="12"/>
      <c r="L89" s="12"/>
      <c r="M89" s="12"/>
      <c r="N89" s="12"/>
      <c r="O89" s="16" t="s">
        <v>10</v>
      </c>
    </row>
    <row r="90" spans="1:15" ht="15">
      <c r="A90" s="28"/>
      <c r="B90" s="12" t="s">
        <v>10</v>
      </c>
      <c r="C90" s="12"/>
      <c r="D90" s="12" t="s">
        <v>10</v>
      </c>
      <c r="E90" s="29" t="s">
        <v>10</v>
      </c>
      <c r="F90" s="9"/>
      <c r="G90" s="38" t="s">
        <v>30</v>
      </c>
      <c r="H90" s="12"/>
      <c r="I90" s="12"/>
      <c r="J90" s="11">
        <v>12000</v>
      </c>
      <c r="K90" s="12"/>
      <c r="L90" s="12"/>
      <c r="M90" s="12"/>
      <c r="N90" s="12"/>
      <c r="O90" s="18" t="s">
        <v>10</v>
      </c>
    </row>
    <row r="91" spans="1:15" ht="15">
      <c r="A91" s="28"/>
      <c r="B91" s="12"/>
      <c r="C91" s="12"/>
      <c r="D91" s="12"/>
      <c r="E91" s="29"/>
      <c r="F91" s="9"/>
      <c r="G91" s="38" t="s">
        <v>5</v>
      </c>
      <c r="H91" s="12"/>
      <c r="I91" s="12"/>
      <c r="J91" s="11">
        <f>147700+2000-15000</f>
        <v>134700</v>
      </c>
      <c r="K91" s="12"/>
      <c r="L91" s="12"/>
      <c r="M91" s="12"/>
      <c r="N91" s="12"/>
      <c r="O91" s="18"/>
    </row>
    <row r="92" spans="1:15" ht="15.75">
      <c r="A92" s="26" t="s">
        <v>19</v>
      </c>
      <c r="B92" s="12"/>
      <c r="C92" s="12"/>
      <c r="D92" s="12"/>
      <c r="E92" s="27">
        <f>E76-E86</f>
        <v>58915</v>
      </c>
      <c r="F92" s="9"/>
      <c r="G92" s="38"/>
      <c r="H92" s="12"/>
      <c r="I92" s="12"/>
      <c r="J92" s="11"/>
      <c r="K92" s="12"/>
      <c r="L92" s="12"/>
      <c r="M92" s="12"/>
      <c r="N92" s="12"/>
      <c r="O92" s="18"/>
    </row>
    <row r="93" spans="1:15" ht="15">
      <c r="A93" s="28" t="s">
        <v>95</v>
      </c>
      <c r="B93" s="12" t="s">
        <v>96</v>
      </c>
      <c r="C93" s="12"/>
      <c r="D93" s="12">
        <v>400</v>
      </c>
      <c r="E93" s="29" t="s">
        <v>10</v>
      </c>
      <c r="F93" s="9"/>
      <c r="G93" s="38"/>
      <c r="H93" s="12"/>
      <c r="I93" s="12"/>
      <c r="J93" s="11">
        <f>SUM(J75:J92)</f>
        <v>366415</v>
      </c>
      <c r="K93" s="12"/>
      <c r="L93" s="12"/>
      <c r="M93" s="12"/>
      <c r="N93" s="12"/>
      <c r="O93" s="18">
        <f>SUM(O75:O92)</f>
        <v>313615</v>
      </c>
    </row>
    <row r="94" spans="1:15" ht="15.75" thickBot="1">
      <c r="A94" s="28"/>
      <c r="B94" s="12" t="s">
        <v>97</v>
      </c>
      <c r="C94" s="12"/>
      <c r="D94" s="12">
        <v>325</v>
      </c>
      <c r="E94" s="29"/>
      <c r="F94" s="9"/>
      <c r="G94" s="19"/>
      <c r="H94" s="20"/>
      <c r="I94" s="20"/>
      <c r="J94" s="21"/>
      <c r="K94" s="20"/>
      <c r="L94" s="20"/>
      <c r="M94" s="20"/>
      <c r="N94" s="20"/>
      <c r="O94" s="22"/>
    </row>
    <row r="95" spans="1:15" ht="15">
      <c r="A95" s="28" t="s">
        <v>20</v>
      </c>
      <c r="B95" s="12" t="s">
        <v>3</v>
      </c>
      <c r="C95" s="12"/>
      <c r="D95" s="12">
        <v>60</v>
      </c>
      <c r="E95" s="29">
        <f>725-60</f>
        <v>665</v>
      </c>
      <c r="F95" s="9"/>
      <c r="G95" s="9"/>
      <c r="H95" s="9"/>
      <c r="I95" s="9"/>
      <c r="J95" s="3" t="s">
        <v>10</v>
      </c>
      <c r="K95" s="9"/>
      <c r="L95" s="9"/>
      <c r="M95" s="9"/>
      <c r="N95" s="9"/>
      <c r="O95" s="3"/>
    </row>
    <row r="96" spans="1:15" ht="15.75">
      <c r="A96" s="26" t="s">
        <v>21</v>
      </c>
      <c r="B96" s="12"/>
      <c r="C96" s="12"/>
      <c r="D96" s="12"/>
      <c r="E96" s="27">
        <f>E92+E95</f>
        <v>59580</v>
      </c>
      <c r="F96" s="9"/>
      <c r="G96" s="9"/>
      <c r="H96" s="9"/>
      <c r="I96" s="9"/>
      <c r="J96" s="3" t="s">
        <v>10</v>
      </c>
      <c r="K96" s="9"/>
      <c r="L96" s="9"/>
      <c r="M96" s="9"/>
      <c r="N96" s="9"/>
      <c r="O96" s="3"/>
    </row>
    <row r="97" spans="1:15" ht="15">
      <c r="A97" s="28" t="s">
        <v>22</v>
      </c>
      <c r="B97" s="12"/>
      <c r="C97" s="12"/>
      <c r="D97" s="12"/>
      <c r="E97" s="29"/>
      <c r="F97" s="9"/>
      <c r="G97" s="9"/>
      <c r="H97" s="9"/>
      <c r="I97" s="9"/>
      <c r="J97" s="3"/>
      <c r="K97" s="48"/>
      <c r="L97" s="9"/>
      <c r="M97" s="9"/>
      <c r="N97" s="9"/>
      <c r="O97" s="3"/>
    </row>
    <row r="98" spans="1:15" ht="16.5">
      <c r="A98" s="28" t="s">
        <v>98</v>
      </c>
      <c r="B98" s="12"/>
      <c r="C98" s="12"/>
      <c r="D98" s="12" t="s">
        <v>10</v>
      </c>
      <c r="E98" s="29">
        <v>-500</v>
      </c>
      <c r="F98" s="9"/>
      <c r="G98" s="9"/>
      <c r="H98" s="9"/>
      <c r="I98" s="9"/>
      <c r="J98" s="3"/>
      <c r="K98" s="54"/>
      <c r="L98" s="9"/>
      <c r="M98" s="9"/>
      <c r="N98" s="9"/>
      <c r="O98" s="3"/>
    </row>
    <row r="99" spans="1:15" ht="16.5">
      <c r="A99" s="28" t="s">
        <v>10</v>
      </c>
      <c r="B99" s="12"/>
      <c r="C99" s="12"/>
      <c r="D99" s="12"/>
      <c r="E99" s="29"/>
      <c r="F99" s="9"/>
      <c r="G99" s="9"/>
      <c r="H99" s="9"/>
      <c r="I99" s="9"/>
      <c r="J99" s="3"/>
      <c r="K99" s="54"/>
      <c r="L99" s="9"/>
      <c r="M99" s="9"/>
      <c r="N99" s="9"/>
      <c r="O99" s="3"/>
    </row>
    <row r="100" spans="1:15" ht="16.5">
      <c r="A100" s="26" t="s">
        <v>99</v>
      </c>
      <c r="B100" s="12"/>
      <c r="C100" s="12"/>
      <c r="D100" s="12" t="s">
        <v>10</v>
      </c>
      <c r="E100" s="27">
        <f>E96+E98</f>
        <v>59080</v>
      </c>
      <c r="F100" s="9"/>
      <c r="G100" s="9"/>
      <c r="H100" s="9"/>
      <c r="I100" s="9"/>
      <c r="J100" s="3"/>
      <c r="K100" s="54"/>
      <c r="L100" s="9"/>
      <c r="M100" s="9"/>
      <c r="N100" s="9"/>
      <c r="O100" s="3"/>
    </row>
    <row r="101" spans="1:15" ht="17.25" thickBot="1">
      <c r="A101" s="30"/>
      <c r="B101" s="31"/>
      <c r="C101" s="31"/>
      <c r="D101" s="31"/>
      <c r="E101" s="32" t="s">
        <v>10</v>
      </c>
      <c r="F101" s="9"/>
      <c r="G101" s="9"/>
      <c r="H101" s="9"/>
      <c r="I101" s="9"/>
      <c r="J101" s="3"/>
      <c r="K101" s="54"/>
      <c r="L101" s="9"/>
      <c r="M101" s="9"/>
      <c r="N101" s="9"/>
      <c r="O101" s="3"/>
    </row>
    <row r="102" spans="1:15" ht="16.5">
      <c r="A102" s="9"/>
      <c r="B102" s="9"/>
      <c r="C102" s="9"/>
      <c r="D102" s="9"/>
      <c r="E102" s="9"/>
      <c r="F102" s="9"/>
      <c r="G102" s="9"/>
      <c r="H102" s="9"/>
      <c r="I102" s="9"/>
      <c r="J102" s="3"/>
      <c r="K102" s="54"/>
      <c r="L102" s="9"/>
      <c r="M102" s="9"/>
      <c r="N102" s="9"/>
      <c r="O102" s="3"/>
    </row>
    <row r="103" spans="1:15" ht="16.5">
      <c r="A103" s="9"/>
      <c r="B103" s="9"/>
      <c r="C103" s="9"/>
      <c r="D103" s="9"/>
      <c r="E103" s="9"/>
      <c r="F103" s="9"/>
      <c r="G103" s="48"/>
      <c r="H103" s="48"/>
      <c r="I103" s="48">
        <f>17000+115000+3800+8000+22000+3000+7000+147700-200000-19000-13000-2000-500-1500-1700-11500-150000-300+38000+13000+16000+9000</f>
        <v>0</v>
      </c>
      <c r="J103" s="12"/>
      <c r="K103" s="54"/>
      <c r="L103" s="48"/>
      <c r="M103" s="48"/>
      <c r="N103" s="48"/>
      <c r="O103" s="12"/>
    </row>
    <row r="104" spans="1:27" ht="16.5">
      <c r="A104" s="9"/>
      <c r="B104" s="9"/>
      <c r="C104" s="9"/>
      <c r="D104" s="9"/>
      <c r="E104" s="9"/>
      <c r="F104" s="9"/>
      <c r="G104" s="49"/>
      <c r="H104" s="49"/>
      <c r="I104" s="49">
        <f>1700+11500+8</f>
        <v>13208</v>
      </c>
      <c r="J104" s="53"/>
      <c r="K104" s="54"/>
      <c r="L104" s="49"/>
      <c r="M104" s="49"/>
      <c r="N104" s="49"/>
      <c r="O104" s="53"/>
      <c r="P104" s="49"/>
      <c r="Q104" s="49"/>
      <c r="R104" s="49"/>
      <c r="S104" s="49"/>
      <c r="T104" s="49"/>
      <c r="U104" s="49"/>
      <c r="V104" s="49"/>
      <c r="W104" s="49"/>
      <c r="X104" s="49"/>
      <c r="Y104" s="49"/>
      <c r="Z104" s="49"/>
      <c r="AA104" s="49"/>
    </row>
    <row r="105" spans="7:27" ht="16.5">
      <c r="G105" s="49"/>
      <c r="H105" s="49"/>
      <c r="I105" s="49">
        <f>1700+1700</f>
        <v>3400</v>
      </c>
      <c r="J105" s="53"/>
      <c r="K105" s="55"/>
      <c r="L105" s="49"/>
      <c r="M105" s="49"/>
      <c r="N105" s="49"/>
      <c r="O105" s="53"/>
      <c r="P105" s="49"/>
      <c r="Q105" s="49"/>
      <c r="R105" s="49"/>
      <c r="S105" s="49"/>
      <c r="T105" s="49"/>
      <c r="U105" s="49"/>
      <c r="V105" s="49"/>
      <c r="W105" s="49"/>
      <c r="X105" s="49"/>
      <c r="Y105" s="49"/>
      <c r="Z105" s="49"/>
      <c r="AA105" s="49"/>
    </row>
    <row r="106" spans="7:27" ht="16.5">
      <c r="G106" s="12"/>
      <c r="H106" s="12"/>
      <c r="I106" s="12"/>
      <c r="J106" s="12">
        <f>17000-3400</f>
        <v>13600</v>
      </c>
      <c r="K106" s="54"/>
      <c r="L106" s="12"/>
      <c r="M106" s="12"/>
      <c r="N106" s="12"/>
      <c r="O106" s="12"/>
      <c r="P106" s="49"/>
      <c r="Q106" s="49"/>
      <c r="R106" s="49"/>
      <c r="S106" s="49"/>
      <c r="T106" s="49"/>
      <c r="U106" s="49"/>
      <c r="V106" s="49"/>
      <c r="W106" s="49"/>
      <c r="X106" s="49"/>
      <c r="Y106" s="49"/>
      <c r="Z106" s="49"/>
      <c r="AA106" s="49"/>
    </row>
    <row r="107" spans="7:27" ht="16.5">
      <c r="G107" s="12"/>
      <c r="H107" s="12"/>
      <c r="I107" s="12"/>
      <c r="J107" s="12">
        <f>115000-23000</f>
        <v>92000</v>
      </c>
      <c r="K107" s="54"/>
      <c r="L107" s="12"/>
      <c r="M107" s="12"/>
      <c r="N107" s="12"/>
      <c r="O107" s="12"/>
      <c r="P107" s="12"/>
      <c r="Q107" s="12"/>
      <c r="R107" s="12"/>
      <c r="S107" s="12"/>
      <c r="T107" s="12"/>
      <c r="U107" s="49"/>
      <c r="V107" s="12"/>
      <c r="W107" s="12"/>
      <c r="X107" s="49"/>
      <c r="Y107" s="49"/>
      <c r="Z107" s="49"/>
      <c r="AA107" s="49"/>
    </row>
    <row r="108" spans="7:27" ht="16.5">
      <c r="G108" s="12"/>
      <c r="H108" s="12"/>
      <c r="I108" s="12"/>
      <c r="J108" s="12">
        <f>3800+3000-3150</f>
        <v>3650</v>
      </c>
      <c r="K108" s="54"/>
      <c r="L108" s="12"/>
      <c r="M108" s="12"/>
      <c r="N108" s="12"/>
      <c r="O108" s="12"/>
      <c r="P108" s="12"/>
      <c r="Q108" s="12"/>
      <c r="R108" s="12"/>
      <c r="S108" s="12"/>
      <c r="T108" s="12"/>
      <c r="U108" s="49"/>
      <c r="V108" s="12"/>
      <c r="W108" s="12"/>
      <c r="X108" s="49"/>
      <c r="Y108" s="49"/>
      <c r="Z108" s="49"/>
      <c r="AA108" s="49"/>
    </row>
    <row r="109" spans="7:27" ht="16.5">
      <c r="G109" s="12"/>
      <c r="H109" s="12"/>
      <c r="I109" s="12"/>
      <c r="J109" s="12">
        <f>3000-231</f>
        <v>2769</v>
      </c>
      <c r="K109" s="54"/>
      <c r="L109" s="12"/>
      <c r="M109" s="12"/>
      <c r="N109" s="12"/>
      <c r="O109" s="12"/>
      <c r="P109" s="12"/>
      <c r="Q109" s="12"/>
      <c r="R109" s="12"/>
      <c r="S109" s="12"/>
      <c r="T109" s="12"/>
      <c r="U109" s="49"/>
      <c r="V109" s="12"/>
      <c r="W109" s="12"/>
      <c r="X109" s="49"/>
      <c r="Y109" s="49"/>
      <c r="Z109" s="49"/>
      <c r="AA109" s="49"/>
    </row>
    <row r="110" spans="7:27" ht="16.5">
      <c r="G110" s="12"/>
      <c r="H110" s="12"/>
      <c r="I110" s="12"/>
      <c r="J110" s="12">
        <f>147700+2000-15000</f>
        <v>134700</v>
      </c>
      <c r="K110" s="55"/>
      <c r="L110" s="12"/>
      <c r="M110" s="12"/>
      <c r="N110" s="12"/>
      <c r="O110" s="12"/>
      <c r="P110" s="12"/>
      <c r="Q110" s="12"/>
      <c r="R110" s="12"/>
      <c r="S110" s="12"/>
      <c r="T110" s="12"/>
      <c r="U110" s="49"/>
      <c r="V110" s="12"/>
      <c r="W110" s="12"/>
      <c r="X110" s="49"/>
      <c r="Y110" s="49"/>
      <c r="Z110" s="49"/>
      <c r="AA110" s="49"/>
    </row>
    <row r="111" spans="7:27" ht="16.5">
      <c r="G111" s="12"/>
      <c r="H111" s="12"/>
      <c r="I111" s="12"/>
      <c r="J111" s="12">
        <f>38000+14500+1500</f>
        <v>54000</v>
      </c>
      <c r="K111" s="54"/>
      <c r="L111" s="12"/>
      <c r="M111" s="12"/>
      <c r="N111" s="12"/>
      <c r="O111" s="12"/>
      <c r="P111" s="12"/>
      <c r="Q111" s="12"/>
      <c r="R111" s="12"/>
      <c r="S111" s="12"/>
      <c r="T111" s="12"/>
      <c r="U111" s="49"/>
      <c r="V111" s="12"/>
      <c r="W111" s="12"/>
      <c r="X111" s="49"/>
      <c r="Y111" s="49"/>
      <c r="Z111" s="49"/>
      <c r="AA111" s="49"/>
    </row>
    <row r="112" spans="7:27" ht="16.5">
      <c r="G112" s="12"/>
      <c r="H112" s="12"/>
      <c r="I112" s="12"/>
      <c r="J112" s="12"/>
      <c r="K112" s="56"/>
      <c r="L112" s="12"/>
      <c r="M112" s="12"/>
      <c r="N112" s="12"/>
      <c r="O112" s="12"/>
      <c r="P112" s="12"/>
      <c r="Q112" s="12"/>
      <c r="R112" s="12"/>
      <c r="S112" s="12"/>
      <c r="T112" s="12"/>
      <c r="U112" s="49"/>
      <c r="V112" s="12"/>
      <c r="W112" s="12"/>
      <c r="X112" s="49"/>
      <c r="Y112" s="49"/>
      <c r="Z112" s="49"/>
      <c r="AA112" s="49"/>
    </row>
    <row r="113" spans="7:27" ht="16.5">
      <c r="G113" s="12"/>
      <c r="H113" s="12"/>
      <c r="I113" s="12"/>
      <c r="J113" s="12"/>
      <c r="K113" s="56"/>
      <c r="L113" s="12"/>
      <c r="M113" s="12"/>
      <c r="N113" s="12"/>
      <c r="O113" s="12"/>
      <c r="P113" s="12"/>
      <c r="Q113" s="12"/>
      <c r="R113" s="12"/>
      <c r="S113" s="12"/>
      <c r="T113" s="12"/>
      <c r="U113" s="49"/>
      <c r="V113" s="12"/>
      <c r="W113" s="12"/>
      <c r="X113" s="49"/>
      <c r="Y113" s="49"/>
      <c r="Z113" s="49"/>
      <c r="AA113" s="49"/>
    </row>
    <row r="114" spans="7:27" ht="16.5">
      <c r="G114" s="12"/>
      <c r="H114" s="12"/>
      <c r="I114" s="12"/>
      <c r="J114" s="12"/>
      <c r="K114" s="54"/>
      <c r="L114" s="12"/>
      <c r="M114" s="12"/>
      <c r="N114" s="12"/>
      <c r="O114" s="12"/>
      <c r="P114" s="12"/>
      <c r="Q114" s="12"/>
      <c r="R114" s="12"/>
      <c r="S114" s="12"/>
      <c r="T114" s="12"/>
      <c r="U114" s="49"/>
      <c r="V114" s="49"/>
      <c r="W114" s="49"/>
      <c r="X114" s="49"/>
      <c r="Y114" s="49"/>
      <c r="Z114" s="49"/>
      <c r="AA114" s="49"/>
    </row>
    <row r="115" spans="7:27" ht="16.5">
      <c r="G115" s="12"/>
      <c r="H115" s="12"/>
      <c r="I115" s="12"/>
      <c r="J115" s="12"/>
      <c r="K115" s="55"/>
      <c r="L115" s="12"/>
      <c r="M115" s="12"/>
      <c r="N115" s="12"/>
      <c r="O115" s="12"/>
      <c r="P115" s="12"/>
      <c r="Q115" s="12"/>
      <c r="R115" s="12"/>
      <c r="S115" s="12"/>
      <c r="T115" s="12"/>
      <c r="U115" s="49"/>
      <c r="V115" s="49"/>
      <c r="W115" s="49"/>
      <c r="X115" s="49"/>
      <c r="Y115" s="49"/>
      <c r="Z115" s="49"/>
      <c r="AA115" s="49"/>
    </row>
    <row r="116" spans="7:27" ht="16.5">
      <c r="G116" s="12"/>
      <c r="H116" s="12"/>
      <c r="I116" s="12"/>
      <c r="J116" s="12"/>
      <c r="K116" s="54"/>
      <c r="L116" s="12"/>
      <c r="M116" s="12"/>
      <c r="N116" s="12"/>
      <c r="O116" s="12"/>
      <c r="P116" s="12"/>
      <c r="Q116" s="12"/>
      <c r="R116" s="12"/>
      <c r="S116" s="12"/>
      <c r="T116" s="12"/>
      <c r="U116" s="49"/>
      <c r="V116" s="49"/>
      <c r="W116" s="49"/>
      <c r="X116" s="49"/>
      <c r="Y116" s="49"/>
      <c r="Z116" s="49"/>
      <c r="AA116" s="49"/>
    </row>
    <row r="117" spans="7:27" ht="16.5">
      <c r="G117" s="12"/>
      <c r="H117" s="12"/>
      <c r="I117" s="12"/>
      <c r="J117" s="12"/>
      <c r="K117" s="54"/>
      <c r="L117" s="12"/>
      <c r="M117" s="12"/>
      <c r="N117" s="12"/>
      <c r="O117" s="12"/>
      <c r="P117" s="12"/>
      <c r="Q117" s="12"/>
      <c r="R117" s="12"/>
      <c r="S117" s="12"/>
      <c r="T117" s="12"/>
      <c r="U117" s="49"/>
      <c r="V117" s="49"/>
      <c r="W117" s="49"/>
      <c r="X117" s="49"/>
      <c r="Y117" s="49"/>
      <c r="Z117" s="49"/>
      <c r="AA117" s="49"/>
    </row>
    <row r="118" spans="7:27" ht="16.5">
      <c r="G118" s="12"/>
      <c r="H118" s="12"/>
      <c r="I118" s="12"/>
      <c r="J118" s="12"/>
      <c r="K118" s="54"/>
      <c r="L118" s="12"/>
      <c r="M118" s="12"/>
      <c r="N118" s="12"/>
      <c r="O118" s="12"/>
      <c r="P118" s="12"/>
      <c r="Q118" s="12"/>
      <c r="R118" s="12"/>
      <c r="S118" s="12"/>
      <c r="T118" s="12"/>
      <c r="U118" s="49"/>
      <c r="V118" s="12"/>
      <c r="W118" s="12"/>
      <c r="X118" s="49"/>
      <c r="Y118" s="49"/>
      <c r="Z118" s="49"/>
      <c r="AA118" s="49"/>
    </row>
    <row r="119" spans="7:27" ht="16.5">
      <c r="G119" s="12"/>
      <c r="H119" s="12"/>
      <c r="I119" s="12"/>
      <c r="J119" s="12"/>
      <c r="K119" s="54"/>
      <c r="L119" s="12"/>
      <c r="M119" s="12"/>
      <c r="N119" s="12"/>
      <c r="O119" s="12"/>
      <c r="P119" s="12"/>
      <c r="Q119" s="12"/>
      <c r="R119" s="12"/>
      <c r="S119" s="12"/>
      <c r="T119" s="12"/>
      <c r="U119" s="49"/>
      <c r="V119" s="12"/>
      <c r="W119" s="12"/>
      <c r="X119" s="49"/>
      <c r="Y119" s="49"/>
      <c r="Z119" s="49"/>
      <c r="AA119" s="49"/>
    </row>
    <row r="120" spans="7:27" ht="15.75">
      <c r="G120" s="12"/>
      <c r="H120" s="12"/>
      <c r="I120" s="12"/>
      <c r="J120" s="12"/>
      <c r="K120" s="57"/>
      <c r="L120" s="12"/>
      <c r="M120" s="12"/>
      <c r="N120" s="12"/>
      <c r="O120" s="12"/>
      <c r="P120" s="12"/>
      <c r="Q120" s="12"/>
      <c r="R120" s="12"/>
      <c r="S120" s="12"/>
      <c r="T120" s="12"/>
      <c r="U120" s="49"/>
      <c r="V120" s="12"/>
      <c r="W120" s="12"/>
      <c r="X120" s="49"/>
      <c r="Y120" s="49"/>
      <c r="Z120" s="49"/>
      <c r="AA120" s="49"/>
    </row>
    <row r="121" spans="7:27" ht="15"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49"/>
      <c r="V121" s="12"/>
      <c r="W121" s="12"/>
      <c r="X121" s="49"/>
      <c r="Y121" s="49"/>
      <c r="Z121" s="49"/>
      <c r="AA121" s="49"/>
    </row>
    <row r="122" spans="7:27" ht="15"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49"/>
      <c r="V122" s="12"/>
      <c r="W122" s="12"/>
      <c r="X122" s="49"/>
      <c r="Y122" s="49"/>
      <c r="Z122" s="49"/>
      <c r="AA122" s="49"/>
    </row>
    <row r="123" spans="7:27" ht="15"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49"/>
      <c r="V123" s="12"/>
      <c r="W123" s="12"/>
      <c r="X123" s="49"/>
      <c r="Y123" s="49"/>
      <c r="Z123" s="49"/>
      <c r="AA123" s="49"/>
    </row>
    <row r="124" spans="7:27" ht="15"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49"/>
      <c r="V124" s="12"/>
      <c r="W124" s="12"/>
      <c r="X124" s="49"/>
      <c r="Y124" s="49"/>
      <c r="Z124" s="49"/>
      <c r="AA124" s="49"/>
    </row>
    <row r="125" spans="7:27" ht="15"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49"/>
      <c r="V125" s="49"/>
      <c r="W125" s="49"/>
      <c r="X125" s="49"/>
      <c r="Y125" s="49"/>
      <c r="Z125" s="49"/>
      <c r="AA125" s="49"/>
    </row>
    <row r="126" spans="7:27" ht="15"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49"/>
      <c r="V126" s="49"/>
      <c r="W126" s="49"/>
      <c r="X126" s="49"/>
      <c r="Y126" s="49"/>
      <c r="Z126" s="49"/>
      <c r="AA126" s="49"/>
    </row>
    <row r="127" spans="7:27" ht="15"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49"/>
      <c r="V127" s="49"/>
      <c r="W127" s="49"/>
      <c r="X127" s="49"/>
      <c r="Y127" s="49"/>
      <c r="Z127" s="49"/>
      <c r="AA127" s="49"/>
    </row>
    <row r="128" spans="7:27" ht="15"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49"/>
      <c r="V128" s="49"/>
      <c r="W128" s="49"/>
      <c r="X128" s="49"/>
      <c r="Y128" s="49"/>
      <c r="Z128" s="49"/>
      <c r="AA128" s="49"/>
    </row>
    <row r="129" spans="7:27" ht="15"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49"/>
      <c r="V129" s="12"/>
      <c r="W129" s="12"/>
      <c r="X129" s="49"/>
      <c r="Y129" s="49"/>
      <c r="Z129" s="49"/>
      <c r="AA129" s="49"/>
    </row>
    <row r="130" spans="7:27" ht="15"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49"/>
      <c r="V130" s="12"/>
      <c r="W130" s="12"/>
      <c r="X130" s="49"/>
      <c r="Y130" s="49"/>
      <c r="Z130" s="49"/>
      <c r="AA130" s="49"/>
    </row>
    <row r="131" spans="7:27" ht="15"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49"/>
      <c r="V131" s="12"/>
      <c r="W131" s="12"/>
      <c r="X131" s="49"/>
      <c r="Y131" s="49"/>
      <c r="Z131" s="49"/>
      <c r="AA131" s="49"/>
    </row>
    <row r="132" spans="7:27" ht="15"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49"/>
      <c r="V132" s="12"/>
      <c r="W132" s="12"/>
      <c r="X132" s="49"/>
      <c r="Y132" s="49"/>
      <c r="Z132" s="49"/>
      <c r="AA132" s="49"/>
    </row>
    <row r="133" spans="7:27" ht="15"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49"/>
      <c r="V133" s="12"/>
      <c r="W133" s="12"/>
      <c r="X133" s="49"/>
      <c r="Y133" s="49"/>
      <c r="Z133" s="49"/>
      <c r="AA133" s="49"/>
    </row>
    <row r="134" spans="7:27" ht="15"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49"/>
      <c r="V134" s="12"/>
      <c r="W134" s="12"/>
      <c r="X134" s="49"/>
      <c r="Y134" s="49"/>
      <c r="Z134" s="49"/>
      <c r="AA134" s="49"/>
    </row>
    <row r="135" spans="7:27" ht="15"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49"/>
      <c r="V135" s="12"/>
      <c r="W135" s="12"/>
      <c r="X135" s="49"/>
      <c r="Y135" s="49"/>
      <c r="Z135" s="49"/>
      <c r="AA135" s="49"/>
    </row>
    <row r="136" spans="7:27" ht="15"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49"/>
      <c r="V136" s="12"/>
      <c r="W136" s="12"/>
      <c r="X136" s="49"/>
      <c r="Y136" s="49"/>
      <c r="Z136" s="49"/>
      <c r="AA136" s="49"/>
    </row>
    <row r="137" spans="7:27" ht="15"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49"/>
      <c r="V137" s="49"/>
      <c r="W137" s="49"/>
      <c r="X137" s="49"/>
      <c r="Y137" s="49"/>
      <c r="Z137" s="49"/>
      <c r="AA137" s="49"/>
    </row>
    <row r="138" spans="7:27" ht="15"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49"/>
      <c r="V138" s="49"/>
      <c r="W138" s="49"/>
      <c r="X138" s="49"/>
      <c r="Y138" s="49"/>
      <c r="Z138" s="49"/>
      <c r="AA138" s="49"/>
    </row>
    <row r="139" spans="7:27" ht="15"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49"/>
      <c r="V139" s="49"/>
      <c r="W139" s="49"/>
      <c r="X139" s="49"/>
      <c r="Y139" s="49"/>
      <c r="Z139" s="49"/>
      <c r="AA139" s="49"/>
    </row>
    <row r="140" spans="7:27" ht="15"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49"/>
      <c r="V140" s="49"/>
      <c r="W140" s="49"/>
      <c r="X140" s="49"/>
      <c r="Y140" s="49"/>
      <c r="Z140" s="49"/>
      <c r="AA140" s="49"/>
    </row>
    <row r="141" spans="7:27" ht="15"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49"/>
      <c r="V141" s="49"/>
      <c r="W141" s="49"/>
      <c r="X141" s="49"/>
      <c r="Y141" s="49"/>
      <c r="Z141" s="49"/>
      <c r="AA141" s="49"/>
    </row>
    <row r="142" spans="7:27" ht="15"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49"/>
      <c r="V142" s="49"/>
      <c r="W142" s="49"/>
      <c r="X142" s="49"/>
      <c r="Y142" s="49"/>
      <c r="Z142" s="49"/>
      <c r="AA142" s="49"/>
    </row>
    <row r="143" spans="7:27" ht="15"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49"/>
      <c r="V143" s="49"/>
      <c r="W143" s="49"/>
      <c r="X143" s="49"/>
      <c r="Y143" s="49"/>
      <c r="Z143" s="49"/>
      <c r="AA143" s="49"/>
    </row>
    <row r="144" spans="7:27" ht="15"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49"/>
      <c r="V144" s="49"/>
      <c r="W144" s="49"/>
      <c r="X144" s="49"/>
      <c r="Y144" s="49"/>
      <c r="Z144" s="49"/>
      <c r="AA144" s="49"/>
    </row>
    <row r="145" spans="7:27" ht="15"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49"/>
      <c r="V145" s="49"/>
      <c r="W145" s="49"/>
      <c r="X145" s="49"/>
      <c r="Y145" s="49"/>
      <c r="Z145" s="49"/>
      <c r="AA145" s="49"/>
    </row>
    <row r="146" spans="7:27" ht="15"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49"/>
      <c r="V146" s="49"/>
      <c r="W146" s="49"/>
      <c r="X146" s="49"/>
      <c r="Y146" s="49"/>
      <c r="Z146" s="49"/>
      <c r="AA146" s="49"/>
    </row>
    <row r="147" spans="7:27" ht="15"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49"/>
      <c r="V147" s="49"/>
      <c r="W147" s="49"/>
      <c r="X147" s="49"/>
      <c r="Y147" s="49"/>
      <c r="Z147" s="49"/>
      <c r="AA147" s="49"/>
    </row>
    <row r="148" spans="7:27" ht="15"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49"/>
      <c r="V148" s="49"/>
      <c r="W148" s="49"/>
      <c r="X148" s="49"/>
      <c r="Y148" s="49"/>
      <c r="Z148" s="49"/>
      <c r="AA148" s="49"/>
    </row>
    <row r="149" spans="7:27" ht="15"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49"/>
      <c r="V149" s="49"/>
      <c r="W149" s="49"/>
      <c r="X149" s="49"/>
      <c r="Y149" s="49"/>
      <c r="Z149" s="49"/>
      <c r="AA149" s="49"/>
    </row>
    <row r="150" spans="7:27" ht="15"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49"/>
      <c r="V150" s="49"/>
      <c r="W150" s="49"/>
      <c r="X150" s="49"/>
      <c r="Y150" s="49"/>
      <c r="Z150" s="49"/>
      <c r="AA150" s="49"/>
    </row>
    <row r="151" spans="7:27" ht="15"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49"/>
      <c r="V151" s="49"/>
      <c r="W151" s="49"/>
      <c r="X151" s="49"/>
      <c r="Y151" s="49"/>
      <c r="Z151" s="49"/>
      <c r="AA151" s="49"/>
    </row>
    <row r="152" spans="7:27" ht="15"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49"/>
      <c r="V152" s="49"/>
      <c r="W152" s="49"/>
      <c r="X152" s="49"/>
      <c r="Y152" s="49"/>
      <c r="Z152" s="49"/>
      <c r="AA152" s="49"/>
    </row>
    <row r="153" spans="7:27" ht="15"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49"/>
      <c r="V153" s="49"/>
      <c r="W153" s="49"/>
      <c r="X153" s="49"/>
      <c r="Y153" s="49"/>
      <c r="Z153" s="49"/>
      <c r="AA153" s="49"/>
    </row>
    <row r="154" spans="7:27" ht="15"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49"/>
      <c r="V154" s="49"/>
      <c r="W154" s="49"/>
      <c r="X154" s="49"/>
      <c r="Y154" s="49"/>
      <c r="Z154" s="49"/>
      <c r="AA154" s="49"/>
    </row>
    <row r="155" spans="7:27" ht="15"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49"/>
      <c r="V155" s="49"/>
      <c r="W155" s="49"/>
      <c r="X155" s="49"/>
      <c r="Y155" s="49"/>
      <c r="Z155" s="49"/>
      <c r="AA155" s="49"/>
    </row>
    <row r="156" spans="7:27" ht="15"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49"/>
      <c r="V156" s="49"/>
      <c r="W156" s="49"/>
      <c r="X156" s="49"/>
      <c r="Y156" s="49"/>
      <c r="Z156" s="49"/>
      <c r="AA156" s="49"/>
    </row>
    <row r="157" spans="7:27" ht="15"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49"/>
      <c r="V157" s="49"/>
      <c r="W157" s="49"/>
      <c r="X157" s="49"/>
      <c r="Y157" s="49"/>
      <c r="Z157" s="49"/>
      <c r="AA157" s="49"/>
    </row>
    <row r="158" spans="7:27" ht="15"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49"/>
      <c r="V158" s="49"/>
      <c r="W158" s="49"/>
      <c r="X158" s="49"/>
      <c r="Y158" s="49"/>
      <c r="Z158" s="49"/>
      <c r="AA158" s="49"/>
    </row>
    <row r="159" spans="7:27" ht="15"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49"/>
      <c r="V159" s="49"/>
      <c r="W159" s="49"/>
      <c r="X159" s="49"/>
      <c r="Y159" s="49"/>
      <c r="Z159" s="49"/>
      <c r="AA159" s="49"/>
    </row>
    <row r="160" spans="7:27" ht="15">
      <c r="G160" s="49"/>
      <c r="H160" s="49"/>
      <c r="I160" s="53"/>
      <c r="J160" s="49"/>
      <c r="K160" s="49"/>
      <c r="L160" s="49"/>
      <c r="M160" s="49"/>
      <c r="N160" s="53"/>
      <c r="O160" s="49"/>
      <c r="P160" s="12"/>
      <c r="Q160" s="12"/>
      <c r="R160" s="12"/>
      <c r="S160" s="12"/>
      <c r="T160" s="12"/>
      <c r="U160" s="49"/>
      <c r="V160" s="49"/>
      <c r="W160" s="49"/>
      <c r="X160" s="49"/>
      <c r="Y160" s="49"/>
      <c r="Z160" s="49"/>
      <c r="AA160" s="49"/>
    </row>
    <row r="161" spans="7:27" ht="12.75">
      <c r="G161" s="49"/>
      <c r="H161" s="49"/>
      <c r="I161" s="53"/>
      <c r="J161" s="49"/>
      <c r="K161" s="49"/>
      <c r="L161" s="49"/>
      <c r="M161" s="49"/>
      <c r="N161" s="53"/>
      <c r="O161" s="49"/>
      <c r="P161" s="49"/>
      <c r="Q161" s="49"/>
      <c r="R161" s="49"/>
      <c r="S161" s="49"/>
      <c r="T161" s="49"/>
      <c r="U161" s="49"/>
      <c r="V161" s="49"/>
      <c r="W161" s="49"/>
      <c r="X161" s="49"/>
      <c r="Y161" s="49"/>
      <c r="Z161" s="49"/>
      <c r="AA161" s="49"/>
    </row>
    <row r="162" spans="7:27" ht="12.75">
      <c r="G162" s="49"/>
      <c r="H162" s="49"/>
      <c r="I162" s="49"/>
      <c r="J162" s="53"/>
      <c r="K162" s="49"/>
      <c r="L162" s="49"/>
      <c r="M162" s="49"/>
      <c r="N162" s="49"/>
      <c r="O162" s="53"/>
      <c r="P162" s="49"/>
      <c r="Q162" s="49"/>
      <c r="R162" s="49"/>
      <c r="S162" s="49"/>
      <c r="T162" s="49"/>
      <c r="U162" s="49"/>
      <c r="V162" s="49"/>
      <c r="W162" s="49"/>
      <c r="X162" s="49"/>
      <c r="Y162" s="49"/>
      <c r="Z162" s="49"/>
      <c r="AA162" s="49"/>
    </row>
    <row r="163" spans="7:27" ht="12.75">
      <c r="G163" s="49"/>
      <c r="H163" s="49"/>
      <c r="I163" s="49"/>
      <c r="J163" s="53"/>
      <c r="K163" s="49"/>
      <c r="L163" s="49"/>
      <c r="M163" s="49"/>
      <c r="N163" s="49"/>
      <c r="O163" s="53"/>
      <c r="P163" s="49"/>
      <c r="Q163" s="49"/>
      <c r="R163" s="49"/>
      <c r="S163" s="49"/>
      <c r="T163" s="49"/>
      <c r="U163" s="49"/>
      <c r="V163" s="49"/>
      <c r="W163" s="49"/>
      <c r="X163" s="49"/>
      <c r="Y163" s="49"/>
      <c r="Z163" s="49"/>
      <c r="AA163" s="49"/>
    </row>
    <row r="164" spans="7:27" ht="12.75">
      <c r="G164" s="49"/>
      <c r="H164" s="49"/>
      <c r="I164" s="49"/>
      <c r="J164" s="53"/>
      <c r="K164" s="49"/>
      <c r="L164" s="49"/>
      <c r="M164" s="49"/>
      <c r="N164" s="49"/>
      <c r="O164" s="53"/>
      <c r="P164" s="49"/>
      <c r="Q164" s="49"/>
      <c r="R164" s="49"/>
      <c r="S164" s="49"/>
      <c r="T164" s="49"/>
      <c r="U164" s="49"/>
      <c r="V164" s="49"/>
      <c r="W164" s="49"/>
      <c r="X164" s="49"/>
      <c r="Y164" s="49"/>
      <c r="Z164" s="49"/>
      <c r="AA164" s="49"/>
    </row>
    <row r="165" spans="7:27" ht="12.75">
      <c r="G165" s="49"/>
      <c r="H165" s="49"/>
      <c r="I165" s="49"/>
      <c r="J165" s="53"/>
      <c r="K165" s="49"/>
      <c r="L165" s="49"/>
      <c r="M165" s="49"/>
      <c r="N165" s="49"/>
      <c r="O165" s="53"/>
      <c r="P165" s="49"/>
      <c r="Q165" s="49"/>
      <c r="R165" s="49"/>
      <c r="S165" s="49"/>
      <c r="T165" s="49"/>
      <c r="U165" s="49"/>
      <c r="V165" s="49"/>
      <c r="W165" s="49"/>
      <c r="X165" s="49"/>
      <c r="Y165" s="49"/>
      <c r="Z165" s="49"/>
      <c r="AA165" s="49"/>
    </row>
    <row r="166" spans="16:27" ht="12.75">
      <c r="P166" s="49"/>
      <c r="Q166" s="49"/>
      <c r="R166" s="49"/>
      <c r="S166" s="49"/>
      <c r="T166" s="49"/>
      <c r="U166" s="49"/>
      <c r="V166" s="49"/>
      <c r="W166" s="49"/>
      <c r="X166" s="49"/>
      <c r="Y166" s="49"/>
      <c r="Z166" s="49"/>
      <c r="AA166" s="49"/>
    </row>
  </sheetData>
  <printOptions/>
  <pageMargins left="0.18" right="0.49" top="0.35433070866141736" bottom="0.35433070866141736" header="0.2362204724409449" footer="0.31496062992125984"/>
  <pageSetup fitToHeight="1" fitToWidth="1" horizontalDpi="300" verticalDpi="3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40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</dc:creator>
  <cp:keywords/>
  <dc:description/>
  <cp:lastModifiedBy>elsa</cp:lastModifiedBy>
  <cp:lastPrinted>2009-11-13T16:19:56Z</cp:lastPrinted>
  <dcterms:created xsi:type="dcterms:W3CDTF">2007-04-16T10:10:55Z</dcterms:created>
  <dcterms:modified xsi:type="dcterms:W3CDTF">2009-11-22T22:29:00Z</dcterms:modified>
  <cp:category/>
  <cp:version/>
  <cp:contentType/>
  <cp:contentStatus/>
</cp:coreProperties>
</file>