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Nikos\Desktop\courses\Management Accounting_ISFM\MA 2025-2026\"/>
    </mc:Choice>
  </mc:AlternateContent>
  <xr:revisionPtr revIDLastSave="0" documentId="8_{80E5E496-79D6-41C9-8AC2-2CCD3C6490D4}" xr6:coauthVersionLast="47" xr6:coauthVersionMax="47" xr10:uidLastSave="{00000000-0000-0000-0000-000000000000}"/>
  <bookViews>
    <workbookView xWindow="-108" yWindow="-108" windowWidth="23256" windowHeight="12456" xr2:uid="{EDA62DB0-E921-42B9-8B6A-5FE74B25C3D0}"/>
  </bookViews>
  <sheets>
    <sheet name="Ex1" sheetId="2" r:id="rId1"/>
    <sheet name="Ex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3" l="1"/>
  <c r="F39" i="3"/>
  <c r="G37" i="3"/>
  <c r="F37" i="3"/>
  <c r="G35" i="3"/>
  <c r="F35" i="3"/>
  <c r="G34" i="3"/>
  <c r="F34" i="3"/>
  <c r="F32" i="3"/>
  <c r="G31" i="3"/>
  <c r="F31" i="3"/>
  <c r="G27" i="3"/>
  <c r="F27" i="3"/>
  <c r="F26" i="3"/>
  <c r="G25" i="3"/>
  <c r="F25" i="3"/>
  <c r="I21" i="3"/>
  <c r="F21" i="3"/>
  <c r="G20" i="3"/>
  <c r="H20" i="3" s="1"/>
  <c r="F20" i="3"/>
  <c r="G19" i="3"/>
  <c r="F19" i="3"/>
  <c r="G18" i="3"/>
  <c r="F18" i="3"/>
  <c r="G17" i="3"/>
  <c r="F17" i="3"/>
  <c r="G16" i="3"/>
  <c r="F16" i="3"/>
  <c r="G15" i="3"/>
  <c r="F15" i="3"/>
  <c r="G14" i="3"/>
  <c r="F14" i="3"/>
  <c r="H12" i="3"/>
  <c r="F12" i="3"/>
  <c r="H11" i="3"/>
  <c r="I20" i="3" s="1"/>
  <c r="I22" i="3" s="1"/>
  <c r="G26" i="3" s="1"/>
  <c r="G28" i="3" s="1"/>
  <c r="G32" i="3" s="1"/>
  <c r="G33" i="3" s="1"/>
  <c r="G36" i="3" s="1"/>
  <c r="G38" i="3" s="1"/>
  <c r="G40" i="3" s="1"/>
  <c r="F11" i="3"/>
  <c r="F9" i="3"/>
  <c r="G6" i="3"/>
  <c r="F5" i="3"/>
  <c r="F4" i="3"/>
  <c r="F3" i="3"/>
  <c r="J32" i="2"/>
  <c r="H32" i="2"/>
  <c r="J30" i="2"/>
  <c r="H30" i="2"/>
  <c r="I28" i="2"/>
  <c r="H28" i="2"/>
  <c r="I27" i="2"/>
  <c r="J28" i="2" s="1"/>
  <c r="H27" i="2"/>
  <c r="J20" i="2"/>
  <c r="H20" i="2"/>
  <c r="J19" i="2"/>
  <c r="H19" i="2"/>
  <c r="L14" i="2"/>
  <c r="J14" i="2"/>
  <c r="I14" i="2"/>
  <c r="K14" i="2" s="1"/>
  <c r="H14" i="2"/>
  <c r="L13" i="2"/>
  <c r="K13" i="2"/>
  <c r="J13" i="2"/>
  <c r="I13" i="2"/>
  <c r="H13" i="2"/>
  <c r="I12" i="2"/>
  <c r="K12" i="2" s="1"/>
  <c r="H12" i="2"/>
  <c r="I11" i="2"/>
  <c r="L11" i="2" s="1"/>
  <c r="H11" i="2"/>
  <c r="K10" i="2"/>
  <c r="I10" i="2"/>
  <c r="H10" i="2"/>
  <c r="I9" i="2"/>
  <c r="K9" i="2" s="1"/>
  <c r="H9" i="2"/>
  <c r="I8" i="2"/>
  <c r="J8" i="2" s="1"/>
  <c r="H8" i="2"/>
  <c r="J7" i="2"/>
  <c r="I7" i="2"/>
  <c r="H7" i="2"/>
  <c r="I6" i="2"/>
  <c r="J6" i="2" s="1"/>
  <c r="H6" i="2"/>
  <c r="I5" i="2"/>
  <c r="J5" i="2" s="1"/>
  <c r="H5" i="2"/>
  <c r="K15" i="2" l="1"/>
  <c r="I23" i="2" s="1"/>
  <c r="L9" i="2"/>
  <c r="L15" i="2" s="1"/>
  <c r="I24" i="2" s="1"/>
  <c r="J9" i="2"/>
  <c r="J15" i="2" s="1"/>
  <c r="J21" i="2" s="1"/>
  <c r="J22" i="2" s="1"/>
  <c r="I15" i="2"/>
  <c r="J24" i="2" l="1"/>
  <c r="J25" i="2" s="1"/>
  <c r="J31" i="2" s="1"/>
  <c r="J33" i="2" s="1"/>
</calcChain>
</file>

<file path=xl/sharedStrings.xml><?xml version="1.0" encoding="utf-8"?>
<sst xmlns="http://schemas.openxmlformats.org/spreadsheetml/2006/main" count="94" uniqueCount="79">
  <si>
    <t xml:space="preserve">XYZ is a shipping firm. Its main activity is to ship goods with its own vessels and hiring out vessels to charter firms. On December 31st, 2020, it presents the following information: </t>
  </si>
  <si>
    <t>Solution</t>
  </si>
  <si>
    <t>Allocation table</t>
  </si>
  <si>
    <t>in 000s of  €</t>
  </si>
  <si>
    <t>Activity:</t>
  </si>
  <si>
    <t>Production</t>
  </si>
  <si>
    <t>Aministration</t>
  </si>
  <si>
    <t>Selling</t>
  </si>
  <si>
    <t>Revenues and gains</t>
  </si>
  <si>
    <t>Operating Cost</t>
  </si>
  <si>
    <t>Total</t>
  </si>
  <si>
    <t>Transportation revenues</t>
  </si>
  <si>
    <t>Charter revenues</t>
  </si>
  <si>
    <t>Interest revenue</t>
  </si>
  <si>
    <t>Expenses and losses</t>
  </si>
  <si>
    <t>Vessel repair expense</t>
  </si>
  <si>
    <t>Vessel depreciation</t>
  </si>
  <si>
    <t>Vessel fuel expense</t>
  </si>
  <si>
    <t>Crew salaries</t>
  </si>
  <si>
    <t>Insurance expense</t>
  </si>
  <si>
    <t>Salaries of administrative staff</t>
  </si>
  <si>
    <t>Salaries of selling staff</t>
  </si>
  <si>
    <t>Loss from sale of vessels</t>
  </si>
  <si>
    <t>Management fees</t>
  </si>
  <si>
    <t>ΧΥΖ, Maritime Firm</t>
  </si>
  <si>
    <t>Electricity expense</t>
  </si>
  <si>
    <t>Income Statement 1/1-31/12/2020</t>
  </si>
  <si>
    <t>Telecommunication expense</t>
  </si>
  <si>
    <t>Interest expense</t>
  </si>
  <si>
    <t>Tax expense</t>
  </si>
  <si>
    <t>Less:</t>
  </si>
  <si>
    <t>Cost of services provided</t>
  </si>
  <si>
    <t>Additional information</t>
  </si>
  <si>
    <t>Gross Profit</t>
  </si>
  <si>
    <t>Expenses that are direct to vessels are charged to the production activity exclusively. Salaries of administrative and selling staff are exclusively charged to the administration and selling activity, respectively. Management fees are exclusively charged to administration activity. Rest operating expenses are allocated to the three activities with the following rates: Production: 50%, Administration: 30%, Selling: 20%.</t>
  </si>
  <si>
    <t>Administrative expenses</t>
  </si>
  <si>
    <t>Selling expenses</t>
  </si>
  <si>
    <t>Operating income</t>
  </si>
  <si>
    <t>Plus/Less:</t>
  </si>
  <si>
    <t>Financial results</t>
  </si>
  <si>
    <t>Prepare an income statement with operating expenses classified in activities.</t>
  </si>
  <si>
    <t>Non-operating results</t>
  </si>
  <si>
    <t>Net income before taxes</t>
  </si>
  <si>
    <t>Net income</t>
  </si>
  <si>
    <r>
      <t xml:space="preserve">ABC is a manufacturing firm. At the end of the fiscal year 2022, it presents the following data (amounts in </t>
    </r>
    <r>
      <rPr>
        <i/>
        <sz val="11"/>
        <color theme="1"/>
        <rFont val="Times New Roman"/>
        <family val="1"/>
        <charset val="161"/>
      </rPr>
      <t>000€</t>
    </r>
    <r>
      <rPr>
        <sz val="11"/>
        <color theme="1"/>
        <rFont val="Times New Roman"/>
        <family val="1"/>
        <charset val="161"/>
      </rPr>
      <t>).</t>
    </r>
  </si>
  <si>
    <t>DIRECT MATERIALS</t>
  </si>
  <si>
    <t xml:space="preserve">Raw materials – Beginning Inventory: </t>
  </si>
  <si>
    <t xml:space="preserve">Raw materials – Purchases: </t>
  </si>
  <si>
    <t>Plus:</t>
  </si>
  <si>
    <t>Raw materials – Ending Inventory:</t>
  </si>
  <si>
    <t>Semi-finished goods (work-in-progress) – Beginning Inventory:</t>
  </si>
  <si>
    <t>Direct Materials</t>
  </si>
  <si>
    <t>Semi-finished goods (work-in-progress) – Ending Inventory:</t>
  </si>
  <si>
    <t>Finished goods – Beginning Inventory:</t>
  </si>
  <si>
    <t>WORK IN PROGRESS</t>
  </si>
  <si>
    <t>Finished goods – Ending Inventory:</t>
  </si>
  <si>
    <t>Direct labor for production:</t>
  </si>
  <si>
    <t>Production Cost</t>
  </si>
  <si>
    <t>Indirect labor for production:</t>
  </si>
  <si>
    <t>Indirect raw materials for production:</t>
  </si>
  <si>
    <t>Electricity for the production process:</t>
  </si>
  <si>
    <t>Manufacturing OH</t>
  </si>
  <si>
    <t>Administration expenses:</t>
  </si>
  <si>
    <t>Rent costs for the production department:</t>
  </si>
  <si>
    <t>Maintenance costs for production machines:</t>
  </si>
  <si>
    <t>Selling expenses:</t>
  </si>
  <si>
    <t>Depreciation for production machines:</t>
  </si>
  <si>
    <t>Fuel costs for production machines:</t>
  </si>
  <si>
    <t>Μείον:</t>
  </si>
  <si>
    <t>Sales revenue:</t>
  </si>
  <si>
    <t>Cost of Goods Produced</t>
  </si>
  <si>
    <r>
      <t>Required:</t>
    </r>
    <r>
      <rPr>
        <sz val="11"/>
        <color theme="1"/>
        <rFont val="Times New Roman"/>
        <family val="1"/>
        <charset val="161"/>
      </rPr>
      <t xml:space="preserve"> Calculate the gross profit and net income before taxes for ABC.</t>
    </r>
  </si>
  <si>
    <t>FINISHED PRODUCTS</t>
  </si>
  <si>
    <t>Πλέον:</t>
  </si>
  <si>
    <t>Cost of Goods Sold</t>
  </si>
  <si>
    <t>Income Statement 1/1-31/12/2022</t>
  </si>
  <si>
    <t>Net Operating Income</t>
  </si>
  <si>
    <t>Net Income Before Taxes</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</si>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</sst>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numFmts>
  <fonts count="8" x14ac:knownFonts="1">
    <font>
      <sz val="11"/>
      <color theme="1"/>
      <name val="Times New Roman"/>
      <family val="2"/>
      <charset val="161"/>
    </font>
    <font>
      <sz val="11"/>
      <color theme="1"/>
      <name val="Aptos Narrow"/>
      <family val="2"/>
      <charset val="161"/>
      <scheme val="minor"/>
    </font>
    <font>
      <sz val="11"/>
      <color theme="1"/>
      <name val="Times New Roman"/>
      <family val="1"/>
      <charset val="161"/>
    </font>
    <font>
      <b/>
      <sz val="11"/>
      <color theme="1"/>
      <name val="Times New Roman"/>
      <family val="1"/>
      <charset val="161"/>
    </font>
    <font>
      <u/>
      <sz val="11"/>
      <color theme="1"/>
      <name val="Times New Roman"/>
      <family val="1"/>
      <charset val="161"/>
    </font>
    <font>
      <i/>
      <sz val="11"/>
      <color theme="1"/>
      <name val="Times New Roman"/>
      <family val="1"/>
      <charset val="161"/>
    </font>
    <font>
      <sz val="11"/>
      <color rgb="FF000000"/>
      <name val="Times New Roman"/>
      <family val="1"/>
      <charset val="161"/>
    </font>
    <font>
      <i/>
      <u/>
      <sz val="11"/>
      <color theme="1"/>
      <name val="Times New Roman"/>
      <family val="1"/>
      <charset val="16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9">
    <xf numFmtId="0" fontId="0" fillId="0" borderId="0" xfId="0"/>
    <xf numFmtId="0" fontId="2" fillId="0" borderId="0" xfId="1" applyFont="1" applyAlignment="1">
      <alignment wrapText="1"/>
    </xf>
    <xf numFmtId="0" fontId="2" fillId="0" borderId="0" xfId="1" applyFont="1" applyAlignment="1">
      <alignment wrapText="1"/>
    </xf>
    <xf numFmtId="0" fontId="2" fillId="0" borderId="0" xfId="1" applyFont="1"/>
    <xf numFmtId="0" fontId="3" fillId="0" borderId="0" xfId="1" applyFont="1"/>
    <xf numFmtId="0" fontId="2" fillId="0" borderId="1" xfId="1" applyFont="1" applyBorder="1"/>
    <xf numFmtId="9" fontId="2" fillId="0" borderId="1" xfId="1" applyNumberFormat="1" applyFont="1" applyBorder="1" applyAlignment="1">
      <alignment horizontal="right"/>
    </xf>
    <xf numFmtId="0" fontId="2" fillId="0" borderId="1" xfId="1" applyFont="1" applyBorder="1" applyAlignment="1">
      <alignment horizontal="right"/>
    </xf>
    <xf numFmtId="0" fontId="4" fillId="0" borderId="0" xfId="1" applyFont="1"/>
    <xf numFmtId="3" fontId="2" fillId="0" borderId="0" xfId="1" applyNumberFormat="1" applyFont="1"/>
    <xf numFmtId="3" fontId="2" fillId="0" borderId="1" xfId="1" applyNumberFormat="1" applyFont="1" applyBorder="1"/>
    <xf numFmtId="164" fontId="2" fillId="0" borderId="0" xfId="1" applyNumberFormat="1" applyFont="1"/>
    <xf numFmtId="164" fontId="4" fillId="0" borderId="0" xfId="1" applyNumberFormat="1" applyFont="1"/>
    <xf numFmtId="164" fontId="3" fillId="0" borderId="0" xfId="1" applyNumberFormat="1" applyFont="1"/>
    <xf numFmtId="0" fontId="2" fillId="0" borderId="0" xfId="1" applyFont="1" applyAlignment="1">
      <alignment horizontal="left" vertical="center" wrapText="1"/>
    </xf>
    <xf numFmtId="165" fontId="2" fillId="0" borderId="0" xfId="1" applyNumberFormat="1" applyFont="1"/>
    <xf numFmtId="0" fontId="2" fillId="0" borderId="2" xfId="1" applyFont="1" applyBorder="1" applyAlignment="1">
      <alignment horizontal="center"/>
    </xf>
    <xf numFmtId="0" fontId="6" fillId="0" borderId="0" xfId="1" applyFont="1" applyAlignment="1">
      <alignment horizontal="justify" vertical="center"/>
    </xf>
    <xf numFmtId="0" fontId="6" fillId="0" borderId="0" xfId="1" applyFont="1" applyAlignment="1">
      <alignment horizontal="right" vertical="center"/>
    </xf>
    <xf numFmtId="3" fontId="6" fillId="0" borderId="0" xfId="1" applyNumberFormat="1" applyFont="1" applyAlignment="1">
      <alignment horizontal="right" vertical="center"/>
    </xf>
    <xf numFmtId="0" fontId="2" fillId="0" borderId="0" xfId="1" applyFont="1" applyAlignment="1">
      <alignment horizontal="right"/>
    </xf>
    <xf numFmtId="165" fontId="4" fillId="0" borderId="0" xfId="1" applyNumberFormat="1" applyFont="1"/>
    <xf numFmtId="165" fontId="6" fillId="0" borderId="0" xfId="1" applyNumberFormat="1" applyFont="1" applyAlignment="1">
      <alignment horizontal="right" vertical="center"/>
    </xf>
    <xf numFmtId="0" fontId="5" fillId="0" borderId="0" xfId="1" applyFont="1"/>
    <xf numFmtId="165" fontId="5" fillId="0" borderId="0" xfId="1" applyNumberFormat="1" applyFont="1"/>
    <xf numFmtId="165" fontId="7" fillId="0" borderId="0" xfId="1" applyNumberFormat="1" applyFont="1"/>
    <xf numFmtId="0" fontId="3" fillId="0" borderId="0" xfId="1" applyFont="1" applyAlignment="1">
      <alignment horizontal="center" vertical="center"/>
    </xf>
    <xf numFmtId="0" fontId="2" fillId="0" borderId="0" xfId="1" applyFont="1" applyAlignment="1">
      <alignment horizontal="justify" vertical="center"/>
    </xf>
    <xf numFmtId="0" fontId="3" fillId="0" borderId="0" xfId="1" applyFont="1" applyAlignment="1">
      <alignment horizontal="center"/>
    </xf>
  </cellXfs>
  <cellStyles count="2">
    <cellStyle name="Normal" xfId="0" builtinId="0"/>
    <cellStyle name="Normal 2" xfId="1" xr:uid="{209BBEF9-7ADA-4AE6-BF7E-2C12064991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8A4B-DB96-498C-89D3-3ACC06973381}">
  <dimension ref="A1:L33"/>
  <sheetViews>
    <sheetView tabSelected="1" workbookViewId="0">
      <selection activeCell="C22" sqref="C22"/>
    </sheetView>
  </sheetViews>
  <sheetFormatPr defaultRowHeight="13.8" x14ac:dyDescent="0.25"/>
  <cols>
    <col min="1" max="1" width="8.88671875" style="3"/>
    <col min="2" max="2" width="37" style="3" customWidth="1"/>
    <col min="3" max="3" width="11.5546875" style="3" customWidth="1"/>
    <col min="4" max="7" width="8.88671875" style="3"/>
    <col min="8" max="8" width="25.5546875" style="3" bestFit="1" customWidth="1"/>
    <col min="9" max="9" width="8.88671875" style="3"/>
    <col min="10" max="10" width="11.88671875" style="3" customWidth="1"/>
    <col min="11" max="11" width="15.33203125" style="3" customWidth="1"/>
    <col min="12" max="16384" width="8.88671875" style="3"/>
  </cols>
  <sheetData>
    <row r="1" spans="1:12" x14ac:dyDescent="0.25">
      <c r="A1" s="1" t="s">
        <v>0</v>
      </c>
      <c r="B1" s="1"/>
      <c r="C1" s="1"/>
      <c r="D1" s="1"/>
      <c r="E1" s="1"/>
      <c r="F1" s="2"/>
      <c r="H1" s="4" t="s">
        <v>1</v>
      </c>
    </row>
    <row r="2" spans="1:12" x14ac:dyDescent="0.25">
      <c r="A2" s="1"/>
      <c r="B2" s="1"/>
      <c r="C2" s="1"/>
      <c r="D2" s="1"/>
      <c r="E2" s="1"/>
      <c r="F2" s="2"/>
      <c r="H2" s="5" t="s">
        <v>2</v>
      </c>
      <c r="I2" s="5"/>
      <c r="J2" s="6">
        <v>0.5</v>
      </c>
      <c r="K2" s="6">
        <v>0.3</v>
      </c>
      <c r="L2" s="6">
        <v>0.2</v>
      </c>
    </row>
    <row r="3" spans="1:12" x14ac:dyDescent="0.25">
      <c r="C3" s="3" t="s">
        <v>3</v>
      </c>
      <c r="H3" s="5" t="s">
        <v>4</v>
      </c>
      <c r="I3" s="5"/>
      <c r="J3" s="7" t="s">
        <v>5</v>
      </c>
      <c r="K3" s="7" t="s">
        <v>6</v>
      </c>
      <c r="L3" s="7" t="s">
        <v>7</v>
      </c>
    </row>
    <row r="4" spans="1:12" x14ac:dyDescent="0.25">
      <c r="B4" s="8" t="s">
        <v>8</v>
      </c>
      <c r="H4" s="5" t="s">
        <v>9</v>
      </c>
      <c r="I4" s="7" t="s">
        <v>10</v>
      </c>
      <c r="J4" s="5"/>
      <c r="K4" s="5"/>
      <c r="L4" s="5"/>
    </row>
    <row r="5" spans="1:12" x14ac:dyDescent="0.25">
      <c r="B5" s="3" t="s">
        <v>11</v>
      </c>
      <c r="C5" s="9">
        <v>220000</v>
      </c>
      <c r="H5" s="5" t="str">
        <f t="shared" ref="H5:I11" si="0">B9</f>
        <v>Vessel repair expense</v>
      </c>
      <c r="I5" s="10">
        <f t="shared" si="0"/>
        <v>13000</v>
      </c>
      <c r="J5" s="10">
        <f>I5</f>
        <v>13000</v>
      </c>
      <c r="K5" s="10"/>
      <c r="L5" s="10"/>
    </row>
    <row r="6" spans="1:12" x14ac:dyDescent="0.25">
      <c r="B6" s="3" t="s">
        <v>12</v>
      </c>
      <c r="C6" s="9">
        <v>100000</v>
      </c>
      <c r="H6" s="5" t="str">
        <f t="shared" si="0"/>
        <v>Vessel depreciation</v>
      </c>
      <c r="I6" s="10">
        <f t="shared" si="0"/>
        <v>48000</v>
      </c>
      <c r="J6" s="10">
        <f t="shared" ref="J6:J8" si="1">I6</f>
        <v>48000</v>
      </c>
      <c r="K6" s="10"/>
      <c r="L6" s="10"/>
    </row>
    <row r="7" spans="1:12" x14ac:dyDescent="0.25">
      <c r="B7" s="3" t="s">
        <v>13</v>
      </c>
      <c r="C7" s="9">
        <v>3000</v>
      </c>
      <c r="H7" s="5" t="str">
        <f t="shared" si="0"/>
        <v>Vessel fuel expense</v>
      </c>
      <c r="I7" s="10">
        <f t="shared" si="0"/>
        <v>18000</v>
      </c>
      <c r="J7" s="10">
        <f t="shared" si="1"/>
        <v>18000</v>
      </c>
      <c r="K7" s="10"/>
      <c r="L7" s="10"/>
    </row>
    <row r="8" spans="1:12" x14ac:dyDescent="0.25">
      <c r="B8" s="8" t="s">
        <v>14</v>
      </c>
      <c r="H8" s="5" t="str">
        <f t="shared" si="0"/>
        <v>Crew salaries</v>
      </c>
      <c r="I8" s="10">
        <f t="shared" si="0"/>
        <v>39000</v>
      </c>
      <c r="J8" s="10">
        <f t="shared" si="1"/>
        <v>39000</v>
      </c>
      <c r="K8" s="10"/>
      <c r="L8" s="10"/>
    </row>
    <row r="9" spans="1:12" x14ac:dyDescent="0.25">
      <c r="B9" s="3" t="s">
        <v>15</v>
      </c>
      <c r="C9" s="9">
        <v>13000</v>
      </c>
      <c r="H9" s="5" t="str">
        <f t="shared" si="0"/>
        <v>Insurance expense</v>
      </c>
      <c r="I9" s="10">
        <f t="shared" si="0"/>
        <v>8000</v>
      </c>
      <c r="J9" s="10">
        <f>$I$9*J2</f>
        <v>4000</v>
      </c>
      <c r="K9" s="10">
        <f>$I$9*K2</f>
        <v>2400</v>
      </c>
      <c r="L9" s="10">
        <f>$I$9*L2</f>
        <v>1600</v>
      </c>
    </row>
    <row r="10" spans="1:12" x14ac:dyDescent="0.25">
      <c r="B10" s="3" t="s">
        <v>16</v>
      </c>
      <c r="C10" s="9">
        <v>48000</v>
      </c>
      <c r="H10" s="5" t="str">
        <f t="shared" si="0"/>
        <v>Salaries of administrative staff</v>
      </c>
      <c r="I10" s="10">
        <f t="shared" si="0"/>
        <v>16000</v>
      </c>
      <c r="J10" s="10"/>
      <c r="K10" s="10">
        <f>I10</f>
        <v>16000</v>
      </c>
      <c r="L10" s="10"/>
    </row>
    <row r="11" spans="1:12" x14ac:dyDescent="0.25">
      <c r="B11" s="3" t="s">
        <v>17</v>
      </c>
      <c r="C11" s="9">
        <v>18000</v>
      </c>
      <c r="H11" s="5" t="str">
        <f t="shared" si="0"/>
        <v>Salaries of selling staff</v>
      </c>
      <c r="I11" s="10">
        <f t="shared" si="0"/>
        <v>12000</v>
      </c>
      <c r="J11" s="10"/>
      <c r="K11" s="10"/>
      <c r="L11" s="10">
        <f>I11</f>
        <v>12000</v>
      </c>
    </row>
    <row r="12" spans="1:12" x14ac:dyDescent="0.25">
      <c r="B12" s="3" t="s">
        <v>18</v>
      </c>
      <c r="C12" s="9">
        <v>39000</v>
      </c>
      <c r="H12" s="5" t="str">
        <f t="shared" ref="H12:I14" si="2">B17</f>
        <v>Management fees</v>
      </c>
      <c r="I12" s="10">
        <f t="shared" si="2"/>
        <v>3000</v>
      </c>
      <c r="J12" s="10"/>
      <c r="K12" s="10">
        <f>I12</f>
        <v>3000</v>
      </c>
      <c r="L12" s="10"/>
    </row>
    <row r="13" spans="1:12" x14ac:dyDescent="0.25">
      <c r="B13" s="3" t="s">
        <v>19</v>
      </c>
      <c r="C13" s="9">
        <v>8000</v>
      </c>
      <c r="H13" s="5" t="str">
        <f t="shared" si="2"/>
        <v>Electricity expense</v>
      </c>
      <c r="I13" s="10">
        <f t="shared" si="2"/>
        <v>2000</v>
      </c>
      <c r="J13" s="10">
        <f>$I$13*J2</f>
        <v>1000</v>
      </c>
      <c r="K13" s="10">
        <f>$I$13*K2</f>
        <v>600</v>
      </c>
      <c r="L13" s="10">
        <f>$I$13*L2</f>
        <v>400</v>
      </c>
    </row>
    <row r="14" spans="1:12" x14ac:dyDescent="0.25">
      <c r="B14" s="3" t="s">
        <v>20</v>
      </c>
      <c r="C14" s="9">
        <v>16000</v>
      </c>
      <c r="H14" s="5" t="str">
        <f t="shared" si="2"/>
        <v>Telecommunication expense</v>
      </c>
      <c r="I14" s="10">
        <f t="shared" si="2"/>
        <v>1000</v>
      </c>
      <c r="J14" s="10">
        <f>$I$14*J2</f>
        <v>500</v>
      </c>
      <c r="K14" s="10">
        <f>$I$14*K2</f>
        <v>300</v>
      </c>
      <c r="L14" s="10">
        <f>$I$14*L2</f>
        <v>200</v>
      </c>
    </row>
    <row r="15" spans="1:12" x14ac:dyDescent="0.25">
      <c r="B15" s="3" t="s">
        <v>21</v>
      </c>
      <c r="C15" s="9">
        <v>12000</v>
      </c>
      <c r="H15" s="5" t="s">
        <v>10</v>
      </c>
      <c r="I15" s="10">
        <f>SUM(I5:I14)</f>
        <v>160000</v>
      </c>
      <c r="J15" s="10">
        <f t="shared" ref="J15:L15" si="3">SUM(J5:J14)</f>
        <v>123500</v>
      </c>
      <c r="K15" s="10">
        <f t="shared" si="3"/>
        <v>22300</v>
      </c>
      <c r="L15" s="10">
        <f t="shared" si="3"/>
        <v>14200</v>
      </c>
    </row>
    <row r="16" spans="1:12" x14ac:dyDescent="0.25">
      <c r="B16" s="3" t="s">
        <v>22</v>
      </c>
      <c r="C16" s="9">
        <v>6000</v>
      </c>
    </row>
    <row r="17" spans="1:10" x14ac:dyDescent="0.25">
      <c r="B17" s="3" t="s">
        <v>23</v>
      </c>
      <c r="C17" s="9">
        <v>3000</v>
      </c>
      <c r="H17" s="4" t="s">
        <v>24</v>
      </c>
      <c r="I17" s="4"/>
      <c r="J17" s="4"/>
    </row>
    <row r="18" spans="1:10" x14ac:dyDescent="0.25">
      <c r="B18" s="3" t="s">
        <v>25</v>
      </c>
      <c r="C18" s="9">
        <v>2000</v>
      </c>
      <c r="H18" s="4" t="s">
        <v>26</v>
      </c>
      <c r="I18" s="4"/>
      <c r="J18" s="4"/>
    </row>
    <row r="19" spans="1:10" x14ac:dyDescent="0.25">
      <c r="B19" s="3" t="s">
        <v>27</v>
      </c>
      <c r="C19" s="9">
        <v>1000</v>
      </c>
      <c r="H19" s="3" t="str">
        <f>B5</f>
        <v>Transportation revenues</v>
      </c>
      <c r="J19" s="11">
        <f>C5</f>
        <v>220000</v>
      </c>
    </row>
    <row r="20" spans="1:10" x14ac:dyDescent="0.25">
      <c r="B20" s="3" t="s">
        <v>28</v>
      </c>
      <c r="C20" s="9">
        <v>28000</v>
      </c>
      <c r="H20" s="3" t="str">
        <f>B6</f>
        <v>Charter revenues</v>
      </c>
      <c r="J20" s="11">
        <f>C6</f>
        <v>100000</v>
      </c>
    </row>
    <row r="21" spans="1:10" x14ac:dyDescent="0.25">
      <c r="B21" s="3" t="s">
        <v>29</v>
      </c>
      <c r="C21" s="9">
        <v>5000</v>
      </c>
      <c r="G21" s="3" t="s">
        <v>30</v>
      </c>
      <c r="H21" s="3" t="s">
        <v>31</v>
      </c>
      <c r="J21" s="12">
        <f>-J15</f>
        <v>-123500</v>
      </c>
    </row>
    <row r="22" spans="1:10" x14ac:dyDescent="0.25">
      <c r="A22" s="3" t="s">
        <v>32</v>
      </c>
      <c r="H22" s="4" t="s">
        <v>33</v>
      </c>
      <c r="I22" s="4"/>
      <c r="J22" s="13">
        <f>SUM(J19:J21)</f>
        <v>196500</v>
      </c>
    </row>
    <row r="23" spans="1:10" x14ac:dyDescent="0.25">
      <c r="A23" s="1" t="s">
        <v>34</v>
      </c>
      <c r="B23" s="1"/>
      <c r="C23" s="1"/>
      <c r="D23" s="1"/>
      <c r="E23" s="1"/>
      <c r="F23" s="2"/>
      <c r="G23" s="3" t="s">
        <v>30</v>
      </c>
      <c r="H23" s="3" t="s">
        <v>35</v>
      </c>
      <c r="I23" s="11">
        <f>-K15</f>
        <v>-22300</v>
      </c>
    </row>
    <row r="24" spans="1:10" x14ac:dyDescent="0.25">
      <c r="A24" s="1"/>
      <c r="B24" s="1"/>
      <c r="C24" s="1"/>
      <c r="D24" s="1"/>
      <c r="E24" s="1"/>
      <c r="F24" s="2"/>
      <c r="H24" s="3" t="s">
        <v>36</v>
      </c>
      <c r="I24" s="12">
        <f>-L15</f>
        <v>-14200</v>
      </c>
      <c r="J24" s="12">
        <f>SUM(I23:I24)</f>
        <v>-36500</v>
      </c>
    </row>
    <row r="25" spans="1:10" x14ac:dyDescent="0.25">
      <c r="A25" s="1"/>
      <c r="B25" s="1"/>
      <c r="C25" s="1"/>
      <c r="D25" s="1"/>
      <c r="E25" s="1"/>
      <c r="F25" s="2"/>
      <c r="H25" s="4" t="s">
        <v>37</v>
      </c>
      <c r="I25" s="4"/>
      <c r="J25" s="13">
        <f>J22+J24</f>
        <v>160000</v>
      </c>
    </row>
    <row r="26" spans="1:10" x14ac:dyDescent="0.25">
      <c r="A26" s="1"/>
      <c r="B26" s="1"/>
      <c r="C26" s="1"/>
      <c r="D26" s="1"/>
      <c r="E26" s="1"/>
      <c r="F26" s="2"/>
      <c r="G26" s="3" t="s">
        <v>38</v>
      </c>
      <c r="H26" s="8" t="s">
        <v>39</v>
      </c>
      <c r="I26" s="11"/>
    </row>
    <row r="27" spans="1:10" x14ac:dyDescent="0.25">
      <c r="A27" s="1"/>
      <c r="B27" s="1"/>
      <c r="C27" s="1"/>
      <c r="D27" s="1"/>
      <c r="E27" s="1"/>
      <c r="F27" s="2"/>
      <c r="H27" s="3" t="str">
        <f>B7</f>
        <v>Interest revenue</v>
      </c>
      <c r="I27" s="11">
        <f>C7</f>
        <v>3000</v>
      </c>
    </row>
    <row r="28" spans="1:10" x14ac:dyDescent="0.25">
      <c r="A28" s="3" t="s">
        <v>40</v>
      </c>
      <c r="H28" s="3" t="str">
        <f>B20</f>
        <v>Interest expense</v>
      </c>
      <c r="I28" s="12">
        <f>-C20</f>
        <v>-28000</v>
      </c>
      <c r="J28" s="11">
        <f>SUM(I27:I28)</f>
        <v>-25000</v>
      </c>
    </row>
    <row r="29" spans="1:10" x14ac:dyDescent="0.25">
      <c r="G29" s="3" t="s">
        <v>38</v>
      </c>
      <c r="H29" s="8" t="s">
        <v>41</v>
      </c>
      <c r="I29" s="11"/>
    </row>
    <row r="30" spans="1:10" x14ac:dyDescent="0.25">
      <c r="H30" s="3" t="str">
        <f>B16</f>
        <v>Loss from sale of vessels</v>
      </c>
      <c r="J30" s="12">
        <f>-C16</f>
        <v>-6000</v>
      </c>
    </row>
    <row r="31" spans="1:10" x14ac:dyDescent="0.25">
      <c r="H31" s="4" t="s">
        <v>42</v>
      </c>
      <c r="I31" s="4"/>
      <c r="J31" s="13">
        <f>J25+J28+J30</f>
        <v>129000</v>
      </c>
    </row>
    <row r="32" spans="1:10" x14ac:dyDescent="0.25">
      <c r="G32" s="3" t="s">
        <v>30</v>
      </c>
      <c r="H32" s="3" t="str">
        <f>B21</f>
        <v>Tax expense</v>
      </c>
      <c r="J32" s="12">
        <f>-C21</f>
        <v>-5000</v>
      </c>
    </row>
    <row r="33" spans="8:10" x14ac:dyDescent="0.25">
      <c r="H33" s="4" t="s">
        <v>43</v>
      </c>
      <c r="I33" s="4"/>
      <c r="J33" s="13">
        <f>J31+J32</f>
        <v>124000</v>
      </c>
    </row>
  </sheetData>
  <mergeCells count="2">
    <mergeCell ref="A1:E2"/>
    <mergeCell ref="A23: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8F89-6063-4EB0-AEF7-04114DC6795D}">
  <dimension ref="A1:I40"/>
  <sheetViews>
    <sheetView workbookViewId="0">
      <selection activeCell="C22" sqref="C22"/>
    </sheetView>
  </sheetViews>
  <sheetFormatPr defaultColWidth="8.88671875" defaultRowHeight="13.8" x14ac:dyDescent="0.25"/>
  <cols>
    <col min="1" max="1" width="60.88671875" style="3" customWidth="1"/>
    <col min="2" max="3" width="8.88671875" style="3"/>
    <col min="4" max="4" width="3.33203125" style="3" customWidth="1"/>
    <col min="5" max="5" width="11.109375" style="3" customWidth="1"/>
    <col min="6" max="6" width="51.44140625" style="3" customWidth="1"/>
    <col min="7" max="9" width="8.88671875" style="15"/>
    <col min="10" max="16384" width="8.88671875" style="3"/>
  </cols>
  <sheetData>
    <row r="1" spans="1:9" ht="13.8" customHeight="1" x14ac:dyDescent="0.25">
      <c r="A1" s="14" t="s">
        <v>44</v>
      </c>
      <c r="B1" s="14"/>
      <c r="E1" s="4" t="s">
        <v>1</v>
      </c>
    </row>
    <row r="2" spans="1:9" x14ac:dyDescent="0.25">
      <c r="A2" s="14"/>
      <c r="B2" s="14"/>
      <c r="E2" s="16" t="s">
        <v>45</v>
      </c>
      <c r="F2" s="16"/>
      <c r="G2" s="16"/>
      <c r="H2" s="16"/>
      <c r="I2" s="16"/>
    </row>
    <row r="3" spans="1:9" x14ac:dyDescent="0.25">
      <c r="A3" s="17" t="s">
        <v>46</v>
      </c>
      <c r="B3" s="18">
        <v>200</v>
      </c>
      <c r="F3" s="3" t="str">
        <f>A3</f>
        <v xml:space="preserve">Raw materials – Beginning Inventory: </v>
      </c>
      <c r="G3" s="15">
        <v>200</v>
      </c>
    </row>
    <row r="4" spans="1:9" x14ac:dyDescent="0.25">
      <c r="A4" s="17" t="s">
        <v>47</v>
      </c>
      <c r="B4" s="19">
        <v>1200</v>
      </c>
      <c r="E4" s="20" t="s">
        <v>48</v>
      </c>
      <c r="F4" s="3" t="str">
        <f>A4</f>
        <v xml:space="preserve">Raw materials – Purchases: </v>
      </c>
      <c r="G4" s="15">
        <v>1200</v>
      </c>
    </row>
    <row r="5" spans="1:9" x14ac:dyDescent="0.25">
      <c r="A5" s="17" t="s">
        <v>49</v>
      </c>
      <c r="B5" s="18">
        <v>300</v>
      </c>
      <c r="E5" s="20" t="s">
        <v>30</v>
      </c>
      <c r="F5" s="3" t="str">
        <f>A5</f>
        <v>Raw materials – Ending Inventory:</v>
      </c>
      <c r="G5" s="21">
        <v>-300</v>
      </c>
    </row>
    <row r="6" spans="1:9" x14ac:dyDescent="0.25">
      <c r="A6" s="17" t="s">
        <v>50</v>
      </c>
      <c r="B6" s="18">
        <v>700</v>
      </c>
      <c r="F6" s="3" t="s">
        <v>51</v>
      </c>
      <c r="G6" s="15">
        <f>SUM(G3:G5)</f>
        <v>1100</v>
      </c>
    </row>
    <row r="7" spans="1:9" x14ac:dyDescent="0.25">
      <c r="A7" s="17" t="s">
        <v>52</v>
      </c>
      <c r="B7" s="18">
        <v>100</v>
      </c>
    </row>
    <row r="8" spans="1:9" ht="14.4" customHeight="1" x14ac:dyDescent="0.25">
      <c r="A8" s="17" t="s">
        <v>53</v>
      </c>
      <c r="B8" s="18">
        <v>400</v>
      </c>
      <c r="E8" s="16" t="s">
        <v>54</v>
      </c>
      <c r="F8" s="16"/>
      <c r="G8" s="16"/>
      <c r="H8" s="16"/>
      <c r="I8" s="16"/>
    </row>
    <row r="9" spans="1:9" ht="27.6" x14ac:dyDescent="0.25">
      <c r="A9" s="17" t="s">
        <v>55</v>
      </c>
      <c r="B9" s="18">
        <v>500</v>
      </c>
      <c r="F9" s="17" t="str">
        <f>A6</f>
        <v>Semi-finished goods (work-in-progress) – Beginning Inventory:</v>
      </c>
      <c r="I9" s="22">
        <v>700</v>
      </c>
    </row>
    <row r="10" spans="1:9" x14ac:dyDescent="0.25">
      <c r="A10" s="17" t="s">
        <v>56</v>
      </c>
      <c r="B10" s="18">
        <v>800</v>
      </c>
      <c r="E10" s="3" t="s">
        <v>48</v>
      </c>
      <c r="F10" s="8" t="s">
        <v>57</v>
      </c>
    </row>
    <row r="11" spans="1:9" x14ac:dyDescent="0.25">
      <c r="A11" s="17" t="s">
        <v>58</v>
      </c>
      <c r="B11" s="18">
        <v>250</v>
      </c>
      <c r="F11" s="3" t="str">
        <f>F6</f>
        <v>Direct Materials</v>
      </c>
      <c r="H11" s="15">
        <f>G6</f>
        <v>1100</v>
      </c>
    </row>
    <row r="12" spans="1:9" x14ac:dyDescent="0.25">
      <c r="A12" s="17" t="s">
        <v>59</v>
      </c>
      <c r="B12" s="18">
        <v>450</v>
      </c>
      <c r="F12" s="3" t="str">
        <f>A10</f>
        <v>Direct labor for production:</v>
      </c>
      <c r="H12" s="15">
        <f>B10</f>
        <v>800</v>
      </c>
    </row>
    <row r="13" spans="1:9" x14ac:dyDescent="0.25">
      <c r="A13" s="17" t="s">
        <v>60</v>
      </c>
      <c r="B13" s="18">
        <v>50</v>
      </c>
      <c r="F13" s="3" t="s">
        <v>61</v>
      </c>
      <c r="H13" s="21"/>
    </row>
    <row r="14" spans="1:9" x14ac:dyDescent="0.25">
      <c r="A14" s="17" t="s">
        <v>62</v>
      </c>
      <c r="B14" s="18">
        <v>350</v>
      </c>
      <c r="F14" s="23" t="str">
        <f t="shared" ref="F14:G16" si="0">A11</f>
        <v>Indirect labor for production:</v>
      </c>
      <c r="G14" s="24">
        <f t="shared" si="0"/>
        <v>250</v>
      </c>
    </row>
    <row r="15" spans="1:9" x14ac:dyDescent="0.25">
      <c r="A15" s="17" t="s">
        <v>63</v>
      </c>
      <c r="B15" s="18">
        <v>200</v>
      </c>
      <c r="F15" s="23" t="str">
        <f t="shared" si="0"/>
        <v>Indirect raw materials for production:</v>
      </c>
      <c r="G15" s="24">
        <f t="shared" si="0"/>
        <v>450</v>
      </c>
    </row>
    <row r="16" spans="1:9" x14ac:dyDescent="0.25">
      <c r="A16" s="17" t="s">
        <v>64</v>
      </c>
      <c r="B16" s="18">
        <v>150</v>
      </c>
      <c r="F16" s="23" t="str">
        <f t="shared" si="0"/>
        <v>Electricity for the production process:</v>
      </c>
      <c r="G16" s="24">
        <f t="shared" si="0"/>
        <v>50</v>
      </c>
    </row>
    <row r="17" spans="1:9" x14ac:dyDescent="0.25">
      <c r="A17" s="17" t="s">
        <v>65</v>
      </c>
      <c r="B17" s="18">
        <v>550</v>
      </c>
      <c r="F17" s="23" t="str">
        <f>A15</f>
        <v>Rent costs for the production department:</v>
      </c>
      <c r="G17" s="24">
        <f>B15</f>
        <v>200</v>
      </c>
    </row>
    <row r="18" spans="1:9" x14ac:dyDescent="0.25">
      <c r="A18" s="17" t="s">
        <v>66</v>
      </c>
      <c r="B18" s="18">
        <v>150</v>
      </c>
      <c r="F18" s="23" t="str">
        <f>A16</f>
        <v>Maintenance costs for production machines:</v>
      </c>
      <c r="G18" s="24">
        <f>B16</f>
        <v>150</v>
      </c>
    </row>
    <row r="19" spans="1:9" x14ac:dyDescent="0.25">
      <c r="A19" s="17" t="s">
        <v>67</v>
      </c>
      <c r="B19" s="18">
        <v>50</v>
      </c>
      <c r="F19" s="23" t="str">
        <f>A18</f>
        <v>Depreciation for production machines:</v>
      </c>
      <c r="G19" s="24">
        <f>B18</f>
        <v>150</v>
      </c>
    </row>
    <row r="20" spans="1:9" x14ac:dyDescent="0.25">
      <c r="A20" s="17" t="s">
        <v>28</v>
      </c>
      <c r="B20" s="18">
        <v>10</v>
      </c>
      <c r="F20" s="23" t="str">
        <f>A19</f>
        <v>Fuel costs for production machines:</v>
      </c>
      <c r="G20" s="25">
        <f>B19</f>
        <v>50</v>
      </c>
      <c r="H20" s="21">
        <f>SUM(G14:G20)</f>
        <v>1300</v>
      </c>
      <c r="I20" s="15">
        <f>H11+H12+H20</f>
        <v>3200</v>
      </c>
    </row>
    <row r="21" spans="1:9" x14ac:dyDescent="0.25">
      <c r="A21" s="17" t="s">
        <v>29</v>
      </c>
      <c r="B21" s="18">
        <v>390</v>
      </c>
      <c r="E21" s="3" t="s">
        <v>68</v>
      </c>
      <c r="F21" s="3" t="str">
        <f>A7</f>
        <v>Semi-finished goods (work-in-progress) – Ending Inventory:</v>
      </c>
      <c r="I21" s="21">
        <f>-B7</f>
        <v>-100</v>
      </c>
    </row>
    <row r="22" spans="1:9" x14ac:dyDescent="0.25">
      <c r="A22" s="17" t="s">
        <v>69</v>
      </c>
      <c r="B22" s="19">
        <v>6000</v>
      </c>
      <c r="F22" s="3" t="s">
        <v>70</v>
      </c>
      <c r="I22" s="15">
        <f>SUM(I9:I21)</f>
        <v>3800</v>
      </c>
    </row>
    <row r="23" spans="1:9" x14ac:dyDescent="0.25">
      <c r="A23" s="26" t="s">
        <v>71</v>
      </c>
    </row>
    <row r="24" spans="1:9" x14ac:dyDescent="0.25">
      <c r="A24" s="27"/>
      <c r="E24" s="16" t="s">
        <v>72</v>
      </c>
      <c r="F24" s="16"/>
      <c r="G24" s="16"/>
      <c r="H24" s="16"/>
      <c r="I24" s="16"/>
    </row>
    <row r="25" spans="1:9" x14ac:dyDescent="0.25">
      <c r="A25" s="27"/>
      <c r="F25" s="3" t="str">
        <f>A8</f>
        <v>Finished goods – Beginning Inventory:</v>
      </c>
      <c r="G25" s="15">
        <f>B8</f>
        <v>400</v>
      </c>
    </row>
    <row r="26" spans="1:9" x14ac:dyDescent="0.25">
      <c r="E26" s="3" t="s">
        <v>73</v>
      </c>
      <c r="F26" s="3" t="str">
        <f>F22</f>
        <v>Cost of Goods Produced</v>
      </c>
      <c r="G26" s="15">
        <f>I22</f>
        <v>3800</v>
      </c>
    </row>
    <row r="27" spans="1:9" x14ac:dyDescent="0.25">
      <c r="E27" s="3" t="s">
        <v>68</v>
      </c>
      <c r="F27" s="3" t="str">
        <f>A9</f>
        <v>Finished goods – Ending Inventory:</v>
      </c>
      <c r="G27" s="21">
        <f>-B9</f>
        <v>-500</v>
      </c>
    </row>
    <row r="28" spans="1:9" x14ac:dyDescent="0.25">
      <c r="F28" s="3" t="s">
        <v>74</v>
      </c>
      <c r="G28" s="15">
        <f>SUM(G25:G27)</f>
        <v>3700</v>
      </c>
    </row>
    <row r="30" spans="1:9" ht="14.4" customHeight="1" x14ac:dyDescent="0.25">
      <c r="E30" s="28" t="s">
        <v>75</v>
      </c>
      <c r="F30" s="28"/>
      <c r="G30" s="28"/>
    </row>
    <row r="31" spans="1:9" x14ac:dyDescent="0.25">
      <c r="F31" s="3" t="str">
        <f>A22</f>
        <v>Sales revenue:</v>
      </c>
      <c r="G31" s="3">
        <f>B22</f>
        <v>6000</v>
      </c>
    </row>
    <row r="32" spans="1:9" x14ac:dyDescent="0.25">
      <c r="E32" s="3" t="s">
        <v>30</v>
      </c>
      <c r="F32" s="3" t="str">
        <f>F28</f>
        <v>Cost of Goods Sold</v>
      </c>
      <c r="G32" s="21">
        <f>-G28</f>
        <v>-3700</v>
      </c>
    </row>
    <row r="33" spans="5:7" x14ac:dyDescent="0.25">
      <c r="F33" s="3" t="s">
        <v>33</v>
      </c>
      <c r="G33" s="15">
        <f>SUM(G31:G32)</f>
        <v>2300</v>
      </c>
    </row>
    <row r="34" spans="5:7" x14ac:dyDescent="0.25">
      <c r="E34" s="3" t="s">
        <v>30</v>
      </c>
      <c r="F34" s="3" t="str">
        <f>A14</f>
        <v>Administration expenses:</v>
      </c>
      <c r="G34" s="15">
        <f>-B14</f>
        <v>-350</v>
      </c>
    </row>
    <row r="35" spans="5:7" x14ac:dyDescent="0.25">
      <c r="F35" s="3" t="str">
        <f>A17</f>
        <v>Selling expenses:</v>
      </c>
      <c r="G35" s="21">
        <f>-B17</f>
        <v>-550</v>
      </c>
    </row>
    <row r="36" spans="5:7" x14ac:dyDescent="0.25">
      <c r="F36" s="3" t="s">
        <v>76</v>
      </c>
      <c r="G36" s="15">
        <f>SUM(G33:G35)</f>
        <v>1400</v>
      </c>
    </row>
    <row r="37" spans="5:7" x14ac:dyDescent="0.25">
      <c r="E37" s="3" t="s">
        <v>30</v>
      </c>
      <c r="F37" s="3" t="str">
        <f>A20</f>
        <v>Interest expense</v>
      </c>
      <c r="G37" s="21">
        <f>-B20</f>
        <v>-10</v>
      </c>
    </row>
    <row r="38" spans="5:7" x14ac:dyDescent="0.25">
      <c r="F38" s="3" t="s">
        <v>77</v>
      </c>
      <c r="G38" s="15">
        <f>G36+G37</f>
        <v>1390</v>
      </c>
    </row>
    <row r="39" spans="5:7" x14ac:dyDescent="0.25">
      <c r="E39" s="3" t="s">
        <v>30</v>
      </c>
      <c r="F39" s="3" t="str">
        <f>A21</f>
        <v>Tax expense</v>
      </c>
      <c r="G39" s="21">
        <f>-B21</f>
        <v>-390</v>
      </c>
    </row>
    <row r="40" spans="5:7" x14ac:dyDescent="0.25">
      <c r="F40" s="3" t="s">
        <v>78</v>
      </c>
      <c r="G40" s="15">
        <f>G38+G39</f>
        <v>1000</v>
      </c>
    </row>
  </sheetData>
  <mergeCells count="5">
    <mergeCell ref="A1:B2"/>
    <mergeCell ref="E2:I2"/>
    <mergeCell ref="E8:I8"/>
    <mergeCell ref="E24:I24"/>
    <mergeCell ref="E30:G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Ex1</vt:lpstr>
      <vt:lpstr>Ex2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KARAMPINIS</dc:creator>
  <cp:lastModifiedBy>NIKOLAOS KARAMPINIS</cp:lastModifiedBy>
  <dcterms:created xsi:type="dcterms:W3CDTF">2025-10-31T10:58:22Z</dcterms:created>
  <dcterms:modified xsi:type="dcterms:W3CDTF">2025-10-31T10:59:09Z</dcterms:modified>
</cp:coreProperties>
</file>