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35" windowWidth="15600" windowHeight="11760" activeTab="1"/>
  </bookViews>
  <sheets>
    <sheet name="Loan 1" sheetId="1" r:id="rId1"/>
    <sheet name="Loan 2" sheetId="4" r:id="rId2"/>
    <sheet name="Loan 3" sheetId="5" r:id="rId3"/>
    <sheet name="Loan 4" sheetId="6" r:id="rId4"/>
    <sheet name="Loan 5" sheetId="7" r:id="rId5"/>
    <sheet name="Loan 6" sheetId="8" r:id="rId6"/>
    <sheet name="Loan 7" sheetId="9" r:id="rId7"/>
    <sheet name="Loan 8" sheetId="10" r:id="rId8"/>
    <sheet name="Sheet1" sheetId="12" r:id="rId9"/>
  </sheets>
  <calcPr calcId="162913"/>
</workbook>
</file>

<file path=xl/calcChain.xml><?xml version="1.0" encoding="utf-8"?>
<calcChain xmlns="http://schemas.openxmlformats.org/spreadsheetml/2006/main">
  <c r="B5" i="4" l="1"/>
  <c r="F2" i="4"/>
  <c r="G2" i="4"/>
  <c r="F3" i="4"/>
  <c r="G3" i="4"/>
  <c r="F4" i="4"/>
  <c r="G4" i="4"/>
  <c r="F5" i="4"/>
  <c r="G5" i="4"/>
  <c r="F6" i="4"/>
  <c r="G6" i="4"/>
  <c r="F7" i="4"/>
  <c r="G7" i="4"/>
  <c r="F8" i="4"/>
  <c r="G8" i="4"/>
  <c r="F9" i="4"/>
  <c r="G9" i="4"/>
  <c r="F10" i="4"/>
  <c r="G10" i="4"/>
  <c r="F11" i="4"/>
  <c r="G11" i="4"/>
  <c r="G12" i="4"/>
  <c r="B5" i="5"/>
  <c r="F2" i="5"/>
  <c r="G2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H11" i="5" s="1"/>
  <c r="G11" i="5"/>
  <c r="B5" i="6"/>
  <c r="F2" i="6"/>
  <c r="G2" i="6"/>
  <c r="F3" i="6"/>
  <c r="G3" i="6"/>
  <c r="F4" i="6"/>
  <c r="G4" i="6"/>
  <c r="F5" i="6"/>
  <c r="G5" i="6"/>
  <c r="F6" i="6"/>
  <c r="G6" i="6"/>
  <c r="F7" i="6"/>
  <c r="G7" i="6"/>
  <c r="F8" i="6"/>
  <c r="G8" i="6"/>
  <c r="F9" i="6"/>
  <c r="G9" i="6"/>
  <c r="F10" i="6"/>
  <c r="G10" i="6"/>
  <c r="F11" i="6"/>
  <c r="G11" i="6"/>
  <c r="B5" i="7"/>
  <c r="F2" i="7"/>
  <c r="G2" i="7"/>
  <c r="F3" i="7"/>
  <c r="G3" i="7"/>
  <c r="F4" i="7"/>
  <c r="G4" i="7"/>
  <c r="F5" i="7"/>
  <c r="G5" i="7"/>
  <c r="F6" i="7"/>
  <c r="G6" i="7"/>
  <c r="F7" i="7"/>
  <c r="G7" i="7"/>
  <c r="F8" i="7"/>
  <c r="G8" i="7"/>
  <c r="F9" i="7"/>
  <c r="G9" i="7"/>
  <c r="F10" i="7"/>
  <c r="G10" i="7"/>
  <c r="F11" i="7"/>
  <c r="G11" i="7"/>
  <c r="B5" i="8"/>
  <c r="F2" i="8"/>
  <c r="G2" i="8"/>
  <c r="F3" i="8"/>
  <c r="G3" i="8"/>
  <c r="F4" i="8"/>
  <c r="G4" i="8"/>
  <c r="F5" i="8"/>
  <c r="G5" i="8"/>
  <c r="F6" i="8"/>
  <c r="G6" i="8"/>
  <c r="F7" i="8"/>
  <c r="G7" i="8"/>
  <c r="F8" i="8"/>
  <c r="G8" i="8"/>
  <c r="F9" i="8"/>
  <c r="G9" i="8"/>
  <c r="F10" i="8"/>
  <c r="G10" i="8"/>
  <c r="F11" i="8"/>
  <c r="G11" i="8"/>
  <c r="B5" i="9"/>
  <c r="F2" i="9"/>
  <c r="G2" i="9"/>
  <c r="F3" i="9"/>
  <c r="G3" i="9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B5" i="10"/>
  <c r="F2" i="10"/>
  <c r="G2" i="10"/>
  <c r="F3" i="10"/>
  <c r="G3" i="10"/>
  <c r="F4" i="10"/>
  <c r="G4" i="10"/>
  <c r="F5" i="10"/>
  <c r="G5" i="10"/>
  <c r="F6" i="10"/>
  <c r="G6" i="10"/>
  <c r="F7" i="10"/>
  <c r="G7" i="10"/>
  <c r="F8" i="10"/>
  <c r="G8" i="10"/>
  <c r="F9" i="10"/>
  <c r="G9" i="10"/>
  <c r="F10" i="10"/>
  <c r="G10" i="10"/>
  <c r="F11" i="10"/>
  <c r="G11" i="10"/>
  <c r="E12" i="10"/>
  <c r="G12" i="10" s="1"/>
  <c r="E12" i="9"/>
  <c r="F12" i="9" s="1"/>
  <c r="E12" i="8"/>
  <c r="F12" i="8" s="1"/>
  <c r="E12" i="7"/>
  <c r="F12" i="7" s="1"/>
  <c r="E12" i="6"/>
  <c r="F12" i="6" s="1"/>
  <c r="E12" i="5"/>
  <c r="F12" i="5" s="1"/>
  <c r="E12" i="4"/>
  <c r="F12" i="4" s="1"/>
  <c r="E12" i="1"/>
  <c r="F12" i="10" l="1"/>
  <c r="G12" i="5"/>
  <c r="G12" i="6"/>
  <c r="G12" i="7"/>
  <c r="H12" i="7" s="1"/>
  <c r="G12" i="8"/>
  <c r="H12" i="8" s="1"/>
  <c r="G12" i="9"/>
  <c r="H12" i="9" s="1"/>
  <c r="H12" i="6"/>
  <c r="H9" i="10"/>
  <c r="H5" i="10"/>
  <c r="H6" i="10"/>
  <c r="H10" i="5"/>
  <c r="H6" i="8"/>
  <c r="H5" i="6"/>
  <c r="H6" i="9"/>
  <c r="H12" i="4"/>
  <c r="H4" i="4"/>
  <c r="H8" i="8"/>
  <c r="H4" i="10"/>
  <c r="H2" i="10"/>
  <c r="H11" i="8"/>
  <c r="H9" i="6"/>
  <c r="H4" i="5"/>
  <c r="H11" i="4"/>
  <c r="H7" i="9"/>
  <c r="H10" i="7"/>
  <c r="H2" i="6"/>
  <c r="H5" i="4"/>
  <c r="H11" i="10"/>
  <c r="H3" i="10"/>
  <c r="H10" i="8"/>
  <c r="H9" i="5"/>
  <c r="H9" i="7"/>
  <c r="H9" i="9"/>
  <c r="H9" i="8"/>
  <c r="H8" i="7"/>
  <c r="H8" i="6"/>
  <c r="H12" i="5"/>
  <c r="H7" i="4"/>
  <c r="H3" i="4"/>
  <c r="H12" i="10"/>
  <c r="H8" i="9"/>
  <c r="H11" i="7"/>
  <c r="H3" i="6"/>
  <c r="H10" i="4"/>
  <c r="H6" i="4"/>
  <c r="H2" i="4"/>
  <c r="H10" i="9"/>
  <c r="H3" i="9"/>
  <c r="H3" i="8"/>
  <c r="H7" i="7"/>
  <c r="H3" i="7"/>
  <c r="H11" i="6"/>
  <c r="H4" i="6"/>
  <c r="H5" i="5"/>
  <c r="H8" i="4"/>
  <c r="H8" i="10"/>
  <c r="H2" i="9"/>
  <c r="H2" i="8"/>
  <c r="H6" i="7"/>
  <c r="H2" i="7"/>
  <c r="H10" i="6"/>
  <c r="H7" i="6"/>
  <c r="H8" i="5"/>
  <c r="H7" i="10"/>
  <c r="H5" i="9"/>
  <c r="H5" i="8"/>
  <c r="H5" i="7"/>
  <c r="H6" i="6"/>
  <c r="H7" i="5"/>
  <c r="H3" i="5"/>
  <c r="H10" i="10"/>
  <c r="H11" i="9"/>
  <c r="H4" i="9"/>
  <c r="H7" i="8"/>
  <c r="H4" i="8"/>
  <c r="H4" i="7"/>
  <c r="H6" i="5"/>
  <c r="H2" i="5"/>
  <c r="H9" i="4"/>
</calcChain>
</file>

<file path=xl/sharedStrings.xml><?xml version="1.0" encoding="utf-8"?>
<sst xmlns="http://schemas.openxmlformats.org/spreadsheetml/2006/main" count="72" uniqueCount="8">
  <si>
    <t>Loan Payment Analysis</t>
  </si>
  <si>
    <t>Period</t>
  </si>
  <si>
    <t>Principal</t>
  </si>
  <si>
    <t>Interest</t>
  </si>
  <si>
    <t>Total</t>
  </si>
  <si>
    <t>Interest Rate (Annual)</t>
  </si>
  <si>
    <t>Periods (Years)</t>
  </si>
  <si>
    <t>Monthly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</si>
</sst>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10" fontId="4" fillId="0" borderId="0" xfId="0" applyNumberFormat="1" applyFont="1"/>
    <xf numFmtId="0" fontId="4" fillId="0" borderId="2" xfId="0" applyFont="1" applyBorder="1" applyAlignment="1">
      <alignment horizontal="center"/>
    </xf>
    <xf numFmtId="8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H9" sqref="H9"/>
    </sheetView>
  </sheetViews>
  <sheetFormatPr defaultRowHeight="15" x14ac:dyDescent="0.25"/>
  <cols>
    <col min="1" max="1" width="39" bestFit="1" customWidth="1"/>
    <col min="2" max="2" width="12.28515625" bestFit="1" customWidth="1"/>
    <col min="6" max="8" width="12.28515625" bestFit="1" customWidth="1"/>
  </cols>
  <sheetData>
    <row r="1" spans="1:10" ht="22.5" x14ac:dyDescent="0.3">
      <c r="A1" s="1" t="s">
        <v>0</v>
      </c>
      <c r="B1" s="2"/>
      <c r="C1" s="2"/>
      <c r="D1" s="2"/>
      <c r="E1" s="3" t="s">
        <v>1</v>
      </c>
      <c r="F1" s="3" t="s">
        <v>2</v>
      </c>
      <c r="G1" s="3" t="s">
        <v>3</v>
      </c>
      <c r="H1" s="3" t="s">
        <v>4</v>
      </c>
      <c r="I1" s="2"/>
      <c r="J1" s="2"/>
    </row>
    <row r="2" spans="1:10" ht="18.75" x14ac:dyDescent="0.3">
      <c r="A2" s="4" t="s">
        <v>5</v>
      </c>
      <c r="B2" s="5">
        <v>0.06</v>
      </c>
      <c r="C2" s="2"/>
      <c r="D2" s="2"/>
      <c r="E2" s="6">
        <v>1</v>
      </c>
      <c r="F2" s="7"/>
      <c r="G2" s="7"/>
      <c r="H2" s="7"/>
      <c r="I2" s="2"/>
      <c r="J2" s="2"/>
    </row>
    <row r="3" spans="1:10" ht="18.75" x14ac:dyDescent="0.3">
      <c r="A3" s="4" t="s">
        <v>6</v>
      </c>
      <c r="B3" s="8">
        <v>5</v>
      </c>
      <c r="C3" s="2"/>
      <c r="D3" s="2"/>
      <c r="E3" s="6">
        <v>2</v>
      </c>
      <c r="F3" s="7"/>
      <c r="G3" s="7"/>
      <c r="H3" s="7"/>
      <c r="I3" s="2"/>
      <c r="J3" s="2"/>
    </row>
    <row r="4" spans="1:10" ht="18.75" x14ac:dyDescent="0.3">
      <c r="A4" s="4" t="s">
        <v>2</v>
      </c>
      <c r="B4" s="9">
        <v>10000</v>
      </c>
      <c r="C4" s="2"/>
      <c r="D4" s="2"/>
      <c r="E4" s="6">
        <v>3</v>
      </c>
      <c r="F4" s="7"/>
      <c r="G4" s="7"/>
      <c r="H4" s="7"/>
      <c r="I4" s="2"/>
      <c r="J4" s="2"/>
    </row>
    <row r="5" spans="1:10" ht="18.75" x14ac:dyDescent="0.3">
      <c r="A5" s="4" t="s">
        <v>7</v>
      </c>
      <c r="B5" s="7"/>
      <c r="C5" s="2"/>
      <c r="D5" s="2"/>
      <c r="E5" s="6">
        <v>4</v>
      </c>
      <c r="F5" s="7"/>
      <c r="G5" s="7"/>
      <c r="H5" s="7"/>
      <c r="I5" s="2"/>
      <c r="J5" s="2"/>
    </row>
    <row r="6" spans="1:10" ht="18.75" x14ac:dyDescent="0.3">
      <c r="A6" s="4"/>
      <c r="B6" s="7"/>
      <c r="C6" s="2"/>
      <c r="D6" s="2"/>
      <c r="E6" s="6">
        <v>5</v>
      </c>
      <c r="F6" s="7"/>
      <c r="G6" s="7"/>
      <c r="H6" s="7"/>
      <c r="I6" s="2"/>
      <c r="J6" s="2"/>
    </row>
    <row r="7" spans="1:10" ht="18.75" x14ac:dyDescent="0.3">
      <c r="A7" s="2"/>
      <c r="B7" s="2"/>
      <c r="C7" s="2"/>
      <c r="D7" s="2"/>
      <c r="E7" s="6">
        <v>6</v>
      </c>
      <c r="F7" s="7"/>
      <c r="G7" s="7"/>
      <c r="H7" s="7"/>
      <c r="I7" s="2"/>
      <c r="J7" s="2"/>
    </row>
    <row r="8" spans="1:10" ht="18.75" x14ac:dyDescent="0.3">
      <c r="A8" s="2"/>
      <c r="B8" s="2"/>
      <c r="C8" s="2"/>
      <c r="D8" s="2"/>
      <c r="E8" s="6">
        <v>7</v>
      </c>
      <c r="F8" s="7"/>
      <c r="G8" s="7"/>
      <c r="H8" s="7"/>
      <c r="I8" s="2"/>
      <c r="J8" s="2"/>
    </row>
    <row r="9" spans="1:10" ht="18.75" x14ac:dyDescent="0.3">
      <c r="A9" s="2"/>
      <c r="B9" s="2"/>
      <c r="C9" s="2"/>
      <c r="D9" s="2"/>
      <c r="E9" s="6">
        <v>8</v>
      </c>
      <c r="F9" s="7"/>
      <c r="G9" s="7"/>
      <c r="H9" s="7"/>
      <c r="I9" s="2"/>
      <c r="J9" s="2"/>
    </row>
    <row r="10" spans="1:10" ht="18.75" x14ac:dyDescent="0.3">
      <c r="A10" s="2"/>
      <c r="B10" s="2"/>
      <c r="C10" s="2"/>
      <c r="D10" s="2"/>
      <c r="E10" s="6">
        <v>9</v>
      </c>
      <c r="F10" s="7"/>
      <c r="G10" s="7"/>
      <c r="H10" s="7"/>
      <c r="I10" s="2"/>
      <c r="J10" s="2"/>
    </row>
    <row r="11" spans="1:10" ht="18.75" x14ac:dyDescent="0.3">
      <c r="A11" s="2"/>
      <c r="B11" s="2"/>
      <c r="C11" s="2"/>
      <c r="D11" s="2"/>
      <c r="E11" s="6">
        <v>10</v>
      </c>
      <c r="F11" s="7"/>
      <c r="G11" s="7"/>
      <c r="H11" s="7"/>
      <c r="I11" s="2"/>
      <c r="J11" s="2"/>
    </row>
    <row r="12" spans="1:10" ht="18.75" x14ac:dyDescent="0.3">
      <c r="A12" s="2"/>
      <c r="B12" s="2"/>
      <c r="C12" s="2"/>
      <c r="D12" s="2"/>
      <c r="E12" s="6">
        <f>B3 * 12</f>
        <v>60</v>
      </c>
      <c r="F12" s="7"/>
      <c r="G12" s="7"/>
      <c r="H12" s="7"/>
      <c r="I12" s="2"/>
      <c r="J12" s="2"/>
    </row>
    <row r="13" spans="1:10" ht="15.75" x14ac:dyDescent="0.25">
      <c r="A13" s="2"/>
      <c r="B13" s="2"/>
      <c r="C13" s="2"/>
      <c r="D13" s="10"/>
      <c r="E13" s="2"/>
      <c r="F13" s="2"/>
      <c r="G13" s="2"/>
      <c r="H13" s="2"/>
      <c r="I13" s="2"/>
      <c r="J13" s="2"/>
    </row>
  </sheetData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A6" sqref="A6"/>
    </sheetView>
  </sheetViews>
  <sheetFormatPr defaultRowHeight="15" x14ac:dyDescent="0.25"/>
  <cols>
    <col min="1" max="1" width="39" bestFit="1" customWidth="1"/>
    <col min="2" max="2" width="12.28515625" bestFit="1" customWidth="1"/>
    <col min="6" max="8" width="12.28515625" bestFit="1" customWidth="1"/>
  </cols>
  <sheetData>
    <row r="1" spans="1:10" ht="22.5" x14ac:dyDescent="0.3">
      <c r="A1" s="1" t="s">
        <v>0</v>
      </c>
      <c r="B1" s="2"/>
      <c r="C1" s="2"/>
      <c r="D1" s="2"/>
      <c r="E1" s="3" t="s">
        <v>1</v>
      </c>
      <c r="F1" s="3" t="s">
        <v>2</v>
      </c>
      <c r="G1" s="3" t="s">
        <v>3</v>
      </c>
      <c r="H1" s="3" t="s">
        <v>4</v>
      </c>
      <c r="I1" s="2"/>
      <c r="J1" s="2"/>
    </row>
    <row r="2" spans="1:10" ht="18.75" x14ac:dyDescent="0.3">
      <c r="A2" s="4" t="s">
        <v>5</v>
      </c>
      <c r="B2" s="5">
        <v>0.03</v>
      </c>
      <c r="C2" s="2"/>
      <c r="D2" s="2"/>
      <c r="E2" s="6">
        <v>1</v>
      </c>
      <c r="F2" s="7">
        <f>PPMT($B$2 / 12, E2, $B$3 * 12, $B$4)</f>
        <v>-309.37381328126281</v>
      </c>
      <c r="G2" s="7">
        <f>IPMT($B$2 / 12, E2, $B$3 * 12, $B$4)</f>
        <v>-50</v>
      </c>
      <c r="H2" s="7">
        <f>F2 + G2</f>
        <v>-359.37381328126281</v>
      </c>
      <c r="I2" s="2"/>
      <c r="J2" s="2"/>
    </row>
    <row r="3" spans="1:10" ht="18.75" x14ac:dyDescent="0.3">
      <c r="A3" s="4" t="s">
        <v>6</v>
      </c>
      <c r="B3" s="8">
        <v>5</v>
      </c>
      <c r="C3" s="2"/>
      <c r="D3" s="2"/>
      <c r="E3" s="6">
        <v>2</v>
      </c>
      <c r="F3" s="7">
        <f t="shared" ref="F3:F12" si="0">PPMT($B$2 / 12, E3, $B$3 * 12, $B$4)</f>
        <v>-310.14724781446597</v>
      </c>
      <c r="G3" s="7">
        <f t="shared" ref="G3:G12" si="1">IPMT($B$2 / 12, E3, $B$3 * 12, $B$4)</f>
        <v>-49.226565466796849</v>
      </c>
      <c r="H3" s="7">
        <f t="shared" ref="H3:H12" si="2">F3 + G3</f>
        <v>-359.37381328126281</v>
      </c>
      <c r="I3" s="2"/>
      <c r="J3" s="2"/>
    </row>
    <row r="4" spans="1:10" ht="18.75" x14ac:dyDescent="0.3">
      <c r="A4" s="4" t="s">
        <v>2</v>
      </c>
      <c r="B4" s="9">
        <v>20000</v>
      </c>
      <c r="C4" s="2"/>
      <c r="D4" s="2"/>
      <c r="E4" s="6">
        <v>3</v>
      </c>
      <c r="F4" s="7">
        <f t="shared" si="0"/>
        <v>-310.92261593400212</v>
      </c>
      <c r="G4" s="7">
        <f t="shared" si="1"/>
        <v>-48.451197347260681</v>
      </c>
      <c r="H4" s="7">
        <f t="shared" si="2"/>
        <v>-359.37381328126281</v>
      </c>
      <c r="I4" s="2"/>
      <c r="J4" s="2"/>
    </row>
    <row r="5" spans="1:10" ht="18.75" x14ac:dyDescent="0.3">
      <c r="A5" s="4" t="s">
        <v>7</v>
      </c>
      <c r="B5" s="7">
        <f>PMT(B2 / 12, B3 * 12, B4)</f>
        <v>-359.37381328126276</v>
      </c>
      <c r="C5" s="2"/>
      <c r="D5" s="2"/>
      <c r="E5" s="6">
        <v>4</v>
      </c>
      <c r="F5" s="7">
        <f t="shared" si="0"/>
        <v>-311.69992247383709</v>
      </c>
      <c r="G5" s="7">
        <f t="shared" si="1"/>
        <v>-47.673890807425671</v>
      </c>
      <c r="H5" s="7">
        <f t="shared" si="2"/>
        <v>-359.37381328126276</v>
      </c>
      <c r="I5" s="2"/>
      <c r="J5" s="2"/>
    </row>
    <row r="6" spans="1:10" ht="18.75" x14ac:dyDescent="0.3">
      <c r="A6" s="4"/>
      <c r="B6" s="7"/>
      <c r="C6" s="2"/>
      <c r="D6" s="2"/>
      <c r="E6" s="6">
        <v>5</v>
      </c>
      <c r="F6" s="7">
        <f t="shared" si="0"/>
        <v>-312.47917228002171</v>
      </c>
      <c r="G6" s="7">
        <f t="shared" si="1"/>
        <v>-46.894641001241084</v>
      </c>
      <c r="H6" s="7">
        <f t="shared" si="2"/>
        <v>-359.37381328126281</v>
      </c>
      <c r="I6" s="2"/>
      <c r="J6" s="2"/>
    </row>
    <row r="7" spans="1:10" ht="18.75" x14ac:dyDescent="0.3">
      <c r="A7" s="2"/>
      <c r="B7" s="2"/>
      <c r="C7" s="2"/>
      <c r="D7" s="2"/>
      <c r="E7" s="6">
        <v>6</v>
      </c>
      <c r="F7" s="7">
        <f t="shared" si="0"/>
        <v>-313.26037021072176</v>
      </c>
      <c r="G7" s="7">
        <f t="shared" si="1"/>
        <v>-46.113443070541024</v>
      </c>
      <c r="H7" s="7">
        <f t="shared" si="2"/>
        <v>-359.37381328126276</v>
      </c>
      <c r="I7" s="2"/>
      <c r="J7" s="2"/>
    </row>
    <row r="8" spans="1:10" ht="18.75" x14ac:dyDescent="0.3">
      <c r="A8" s="2"/>
      <c r="B8" s="2"/>
      <c r="C8" s="2"/>
      <c r="D8" s="2"/>
      <c r="E8" s="6">
        <v>7</v>
      </c>
      <c r="F8" s="7">
        <f t="shared" si="0"/>
        <v>-314.04352113624856</v>
      </c>
      <c r="G8" s="7">
        <f t="shared" si="1"/>
        <v>-45.330292145014226</v>
      </c>
      <c r="H8" s="7">
        <f t="shared" si="2"/>
        <v>-359.37381328126276</v>
      </c>
      <c r="I8" s="2"/>
      <c r="J8" s="2"/>
    </row>
    <row r="9" spans="1:10" ht="18.75" x14ac:dyDescent="0.3">
      <c r="A9" s="2"/>
      <c r="B9" s="2"/>
      <c r="C9" s="2"/>
      <c r="D9" s="2"/>
      <c r="E9" s="6">
        <v>8</v>
      </c>
      <c r="F9" s="7">
        <f t="shared" si="0"/>
        <v>-314.82862993908918</v>
      </c>
      <c r="G9" s="7">
        <f t="shared" si="1"/>
        <v>-44.545183342173608</v>
      </c>
      <c r="H9" s="7">
        <f t="shared" si="2"/>
        <v>-359.37381328126281</v>
      </c>
      <c r="I9" s="2"/>
      <c r="J9" s="2"/>
    </row>
    <row r="10" spans="1:10" ht="18.75" x14ac:dyDescent="0.3">
      <c r="A10" s="2"/>
      <c r="B10" s="2"/>
      <c r="C10" s="2"/>
      <c r="D10" s="2"/>
      <c r="E10" s="6">
        <v>9</v>
      </c>
      <c r="F10" s="7">
        <f t="shared" si="0"/>
        <v>-315.61570151393693</v>
      </c>
      <c r="G10" s="7">
        <f t="shared" si="1"/>
        <v>-43.758111767325879</v>
      </c>
      <c r="H10" s="7">
        <f t="shared" si="2"/>
        <v>-359.37381328126281</v>
      </c>
      <c r="I10" s="2"/>
      <c r="J10" s="2"/>
    </row>
    <row r="11" spans="1:10" ht="18.75" x14ac:dyDescent="0.3">
      <c r="A11" s="2"/>
      <c r="B11" s="2"/>
      <c r="C11" s="2"/>
      <c r="D11" s="2"/>
      <c r="E11" s="6">
        <v>10</v>
      </c>
      <c r="F11" s="7">
        <f t="shared" si="0"/>
        <v>-316.40474076772176</v>
      </c>
      <c r="G11" s="7">
        <f t="shared" si="1"/>
        <v>-42.969072513541036</v>
      </c>
      <c r="H11" s="7">
        <f t="shared" si="2"/>
        <v>-359.37381328126281</v>
      </c>
      <c r="I11" s="2"/>
      <c r="J11" s="2"/>
    </row>
    <row r="12" spans="1:10" ht="18.75" x14ac:dyDescent="0.3">
      <c r="A12" s="2"/>
      <c r="B12" s="2"/>
      <c r="C12" s="2"/>
      <c r="D12" s="2"/>
      <c r="E12" s="6">
        <f>B3 * 12</f>
        <v>60</v>
      </c>
      <c r="F12" s="7">
        <f t="shared" si="0"/>
        <v>-358.47761923317989</v>
      </c>
      <c r="G12" s="7">
        <f t="shared" si="1"/>
        <v>-0.89619404808294978</v>
      </c>
      <c r="H12" s="7">
        <f t="shared" si="2"/>
        <v>-359.37381328126287</v>
      </c>
      <c r="I12" s="2"/>
      <c r="J12" s="2"/>
    </row>
    <row r="13" spans="1:10" ht="15.75" x14ac:dyDescent="0.25">
      <c r="A13" s="2"/>
      <c r="B13" s="2"/>
      <c r="C13" s="2"/>
      <c r="D13" s="10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0" sqref="C10"/>
    </sheetView>
  </sheetViews>
  <sheetFormatPr defaultRowHeight="15" x14ac:dyDescent="0.25"/>
  <cols>
    <col min="1" max="1" width="39" bestFit="1" customWidth="1"/>
    <col min="2" max="2" width="12.28515625" bestFit="1" customWidth="1"/>
    <col min="6" max="8" width="12.28515625" bestFit="1" customWidth="1"/>
  </cols>
  <sheetData>
    <row r="1" spans="1:10" ht="22.5" x14ac:dyDescent="0.3">
      <c r="A1" s="1" t="s">
        <v>0</v>
      </c>
      <c r="B1" s="2"/>
      <c r="C1" s="2"/>
      <c r="D1" s="2"/>
      <c r="E1" s="3" t="s">
        <v>1</v>
      </c>
      <c r="F1" s="3" t="s">
        <v>2</v>
      </c>
      <c r="G1" s="3" t="s">
        <v>3</v>
      </c>
      <c r="H1" s="3" t="s">
        <v>4</v>
      </c>
      <c r="I1" s="2"/>
      <c r="J1" s="2"/>
    </row>
    <row r="2" spans="1:10" ht="18.75" x14ac:dyDescent="0.3">
      <c r="A2" s="4" t="s">
        <v>5</v>
      </c>
      <c r="B2" s="5">
        <v>0.04</v>
      </c>
      <c r="C2" s="2"/>
      <c r="D2" s="2"/>
      <c r="E2" s="6">
        <v>1</v>
      </c>
      <c r="F2" s="7">
        <f>PPMT($B$2 / 12, E2, $B$3 * 12, $B$4)</f>
        <v>-377.07971804832545</v>
      </c>
      <c r="G2" s="7">
        <f>IPMT($B$2 / 12, E2, $B$3 * 12, $B$4)</f>
        <v>-83.333333333333343</v>
      </c>
      <c r="H2" s="7">
        <f>F2 + G2</f>
        <v>-460.41305138165876</v>
      </c>
      <c r="I2" s="2"/>
      <c r="J2" s="2"/>
    </row>
    <row r="3" spans="1:10" ht="18.75" x14ac:dyDescent="0.3">
      <c r="A3" s="4" t="s">
        <v>6</v>
      </c>
      <c r="B3" s="8">
        <v>5</v>
      </c>
      <c r="C3" s="2"/>
      <c r="D3" s="2"/>
      <c r="E3" s="6">
        <v>2</v>
      </c>
      <c r="F3" s="7">
        <f t="shared" ref="F3:F12" si="0">PPMT($B$2 / 12, E3, $B$3 * 12, $B$4)</f>
        <v>-378.33665044181993</v>
      </c>
      <c r="G3" s="7">
        <f t="shared" ref="G3:G12" si="1">IPMT($B$2 / 12, E3, $B$3 * 12, $B$4)</f>
        <v>-82.076400939838919</v>
      </c>
      <c r="H3" s="7">
        <f t="shared" ref="H3:H12" si="2">F3 + G3</f>
        <v>-460.41305138165887</v>
      </c>
      <c r="I3" s="2"/>
      <c r="J3" s="2"/>
    </row>
    <row r="4" spans="1:10" ht="18.75" x14ac:dyDescent="0.3">
      <c r="A4" s="4" t="s">
        <v>2</v>
      </c>
      <c r="B4" s="9">
        <v>25000</v>
      </c>
      <c r="C4" s="2"/>
      <c r="D4" s="2"/>
      <c r="E4" s="6">
        <v>3</v>
      </c>
      <c r="F4" s="7">
        <f t="shared" si="0"/>
        <v>-379.59777260995929</v>
      </c>
      <c r="G4" s="7">
        <f t="shared" si="1"/>
        <v>-80.815278771699525</v>
      </c>
      <c r="H4" s="7">
        <f t="shared" si="2"/>
        <v>-460.41305138165882</v>
      </c>
      <c r="I4" s="2"/>
      <c r="J4" s="2"/>
    </row>
    <row r="5" spans="1:10" ht="18.75" x14ac:dyDescent="0.3">
      <c r="A5" s="4" t="s">
        <v>7</v>
      </c>
      <c r="B5" s="7">
        <f>PMT(B2 / 12, B3 * 12, B4)</f>
        <v>-460.41305138165882</v>
      </c>
      <c r="C5" s="2"/>
      <c r="D5" s="2"/>
      <c r="E5" s="6">
        <v>4</v>
      </c>
      <c r="F5" s="7">
        <f t="shared" si="0"/>
        <v>-380.86309851865917</v>
      </c>
      <c r="G5" s="7">
        <f t="shared" si="1"/>
        <v>-79.549952862999646</v>
      </c>
      <c r="H5" s="7">
        <f t="shared" si="2"/>
        <v>-460.41305138165882</v>
      </c>
      <c r="I5" s="2"/>
      <c r="J5" s="2"/>
    </row>
    <row r="6" spans="1:10" ht="18.75" x14ac:dyDescent="0.3">
      <c r="A6" s="4"/>
      <c r="B6" s="7"/>
      <c r="C6" s="2"/>
      <c r="D6" s="2"/>
      <c r="E6" s="6">
        <v>5</v>
      </c>
      <c r="F6" s="7">
        <f t="shared" si="0"/>
        <v>-382.13264218038802</v>
      </c>
      <c r="G6" s="7">
        <f t="shared" si="1"/>
        <v>-78.280409201270786</v>
      </c>
      <c r="H6" s="7">
        <f t="shared" si="2"/>
        <v>-460.41305138165882</v>
      </c>
      <c r="I6" s="2"/>
      <c r="J6" s="2"/>
    </row>
    <row r="7" spans="1:10" ht="18.75" x14ac:dyDescent="0.3">
      <c r="A7" s="2"/>
      <c r="B7" s="2"/>
      <c r="C7" s="2"/>
      <c r="D7" s="2"/>
      <c r="E7" s="6">
        <v>6</v>
      </c>
      <c r="F7" s="7">
        <f t="shared" si="0"/>
        <v>-383.40641765432264</v>
      </c>
      <c r="G7" s="7">
        <f t="shared" si="1"/>
        <v>-77.00663372733618</v>
      </c>
      <c r="H7" s="7">
        <f t="shared" si="2"/>
        <v>-460.41305138165882</v>
      </c>
      <c r="I7" s="2"/>
      <c r="J7" s="2"/>
    </row>
    <row r="8" spans="1:10" ht="18.75" x14ac:dyDescent="0.3">
      <c r="A8" s="2"/>
      <c r="B8" s="2"/>
      <c r="C8" s="2"/>
      <c r="D8" s="2"/>
      <c r="E8" s="6">
        <v>7</v>
      </c>
      <c r="F8" s="7">
        <f t="shared" si="0"/>
        <v>-384.68443904650371</v>
      </c>
      <c r="G8" s="7">
        <f t="shared" si="1"/>
        <v>-75.728612335155091</v>
      </c>
      <c r="H8" s="7">
        <f t="shared" si="2"/>
        <v>-460.41305138165882</v>
      </c>
      <c r="I8" s="2"/>
      <c r="J8" s="2"/>
    </row>
    <row r="9" spans="1:10" ht="18.75" x14ac:dyDescent="0.3">
      <c r="A9" s="2"/>
      <c r="B9" s="2"/>
      <c r="C9" s="2"/>
      <c r="D9" s="2"/>
      <c r="E9" s="6">
        <v>8</v>
      </c>
      <c r="F9" s="7">
        <f t="shared" si="0"/>
        <v>-385.96672050999206</v>
      </c>
      <c r="G9" s="7">
        <f t="shared" si="1"/>
        <v>-74.446330871666746</v>
      </c>
      <c r="H9" s="7">
        <f t="shared" si="2"/>
        <v>-460.41305138165882</v>
      </c>
      <c r="I9" s="2"/>
      <c r="J9" s="2"/>
    </row>
    <row r="10" spans="1:10" ht="18.75" x14ac:dyDescent="0.3">
      <c r="A10" s="2"/>
      <c r="B10" s="2"/>
      <c r="C10" s="2"/>
      <c r="D10" s="2"/>
      <c r="E10" s="6">
        <v>9</v>
      </c>
      <c r="F10" s="7">
        <f t="shared" si="0"/>
        <v>-387.25327624502535</v>
      </c>
      <c r="G10" s="7">
        <f t="shared" si="1"/>
        <v>-73.159775136633456</v>
      </c>
      <c r="H10" s="7">
        <f t="shared" si="2"/>
        <v>-460.41305138165882</v>
      </c>
      <c r="I10" s="2"/>
      <c r="J10" s="2"/>
    </row>
    <row r="11" spans="1:10" ht="18.75" x14ac:dyDescent="0.3">
      <c r="A11" s="2"/>
      <c r="B11" s="2"/>
      <c r="C11" s="2"/>
      <c r="D11" s="2"/>
      <c r="E11" s="6">
        <v>10</v>
      </c>
      <c r="F11" s="7">
        <f t="shared" si="0"/>
        <v>-388.54412049917545</v>
      </c>
      <c r="G11" s="7">
        <f t="shared" si="1"/>
        <v>-71.868930882483355</v>
      </c>
      <c r="H11" s="7">
        <f t="shared" si="2"/>
        <v>-460.41305138165882</v>
      </c>
      <c r="I11" s="2"/>
      <c r="J11" s="2"/>
    </row>
    <row r="12" spans="1:10" ht="18.75" x14ac:dyDescent="0.3">
      <c r="A12" s="2"/>
      <c r="B12" s="2"/>
      <c r="C12" s="2"/>
      <c r="D12" s="2"/>
      <c r="E12" s="6">
        <f>B3 * 12</f>
        <v>60</v>
      </c>
      <c r="F12" s="7">
        <f t="shared" si="0"/>
        <v>-458.88343991527455</v>
      </c>
      <c r="G12" s="7">
        <f t="shared" si="1"/>
        <v>-1.5296114663842488</v>
      </c>
      <c r="H12" s="7">
        <f t="shared" si="2"/>
        <v>-460.41305138165882</v>
      </c>
      <c r="I12" s="2"/>
      <c r="J12" s="2"/>
    </row>
    <row r="13" spans="1:10" ht="15.75" x14ac:dyDescent="0.25">
      <c r="A13" s="2"/>
      <c r="B13" s="2"/>
      <c r="C13" s="2"/>
      <c r="D13" s="10"/>
      <c r="E13" s="2"/>
      <c r="F13" s="2"/>
      <c r="G13" s="2"/>
      <c r="H13" s="2"/>
      <c r="I13" s="2"/>
      <c r="J13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1" sqref="C11"/>
    </sheetView>
  </sheetViews>
  <sheetFormatPr defaultRowHeight="15" x14ac:dyDescent="0.25"/>
  <cols>
    <col min="1" max="1" width="39" bestFit="1" customWidth="1"/>
    <col min="2" max="2" width="12.28515625" bestFit="1" customWidth="1"/>
    <col min="6" max="8" width="12.28515625" bestFit="1" customWidth="1"/>
  </cols>
  <sheetData>
    <row r="1" spans="1:10" ht="22.5" x14ac:dyDescent="0.3">
      <c r="A1" s="1" t="s">
        <v>0</v>
      </c>
      <c r="B1" s="2"/>
      <c r="C1" s="2"/>
      <c r="D1" s="2"/>
      <c r="E1" s="3" t="s">
        <v>1</v>
      </c>
      <c r="F1" s="3" t="s">
        <v>2</v>
      </c>
      <c r="G1" s="3" t="s">
        <v>3</v>
      </c>
      <c r="H1" s="3" t="s">
        <v>4</v>
      </c>
      <c r="I1" s="2"/>
      <c r="J1" s="2"/>
    </row>
    <row r="2" spans="1:10" ht="18.75" x14ac:dyDescent="0.3">
      <c r="A2" s="4" t="s">
        <v>5</v>
      </c>
      <c r="B2" s="5">
        <v>0.05</v>
      </c>
      <c r="C2" s="2"/>
      <c r="D2" s="2"/>
      <c r="E2" s="6">
        <v>1</v>
      </c>
      <c r="F2" s="7">
        <f>PPMT($B$2 / 12, E2, $B$3 * 12, $B$4)</f>
        <v>-441.13700932032805</v>
      </c>
      <c r="G2" s="7">
        <f>IPMT($B$2 / 12, E2, $B$3 * 12, $B$4)</f>
        <v>-125</v>
      </c>
      <c r="H2" s="7">
        <f>F2 + G2</f>
        <v>-566.13700932032805</v>
      </c>
      <c r="I2" s="2"/>
      <c r="J2" s="2"/>
    </row>
    <row r="3" spans="1:10" ht="18.75" x14ac:dyDescent="0.3">
      <c r="A3" s="4" t="s">
        <v>6</v>
      </c>
      <c r="B3" s="8">
        <v>5</v>
      </c>
      <c r="C3" s="2"/>
      <c r="D3" s="2"/>
      <c r="E3" s="6">
        <v>2</v>
      </c>
      <c r="F3" s="7">
        <f t="shared" ref="F3:F12" si="0">PPMT($B$2 / 12, E3, $B$3 * 12, $B$4)</f>
        <v>-442.97508019249608</v>
      </c>
      <c r="G3" s="7">
        <f t="shared" ref="G3:G12" si="1">IPMT($B$2 / 12, E3, $B$3 * 12, $B$4)</f>
        <v>-123.16192912783195</v>
      </c>
      <c r="H3" s="7">
        <f t="shared" ref="H3:H12" si="2">F3 + G3</f>
        <v>-566.13700932032805</v>
      </c>
      <c r="I3" s="2"/>
      <c r="J3" s="2"/>
    </row>
    <row r="4" spans="1:10" ht="18.75" x14ac:dyDescent="0.3">
      <c r="A4" s="4" t="s">
        <v>2</v>
      </c>
      <c r="B4" s="9">
        <v>30000</v>
      </c>
      <c r="C4" s="2"/>
      <c r="D4" s="2"/>
      <c r="E4" s="6">
        <v>3</v>
      </c>
      <c r="F4" s="7">
        <f t="shared" si="0"/>
        <v>-444.82080969329814</v>
      </c>
      <c r="G4" s="7">
        <f t="shared" si="1"/>
        <v>-121.3161996270299</v>
      </c>
      <c r="H4" s="7">
        <f t="shared" si="2"/>
        <v>-566.13700932032805</v>
      </c>
      <c r="I4" s="2"/>
      <c r="J4" s="2"/>
    </row>
    <row r="5" spans="1:10" ht="18.75" x14ac:dyDescent="0.3">
      <c r="A5" s="4" t="s">
        <v>7</v>
      </c>
      <c r="B5" s="7">
        <f>PMT(B2 / 12, B3 * 12, B4)</f>
        <v>-566.13700932032805</v>
      </c>
      <c r="C5" s="2"/>
      <c r="D5" s="2"/>
      <c r="E5" s="6">
        <v>4</v>
      </c>
      <c r="F5" s="7">
        <f t="shared" si="0"/>
        <v>-446.6742297336869</v>
      </c>
      <c r="G5" s="7">
        <f t="shared" si="1"/>
        <v>-119.46277958664115</v>
      </c>
      <c r="H5" s="7">
        <f t="shared" si="2"/>
        <v>-566.13700932032805</v>
      </c>
      <c r="I5" s="2"/>
      <c r="J5" s="2"/>
    </row>
    <row r="6" spans="1:10" ht="18.75" x14ac:dyDescent="0.3">
      <c r="A6" s="4"/>
      <c r="B6" s="7"/>
      <c r="C6" s="2"/>
      <c r="D6" s="2"/>
      <c r="E6" s="6">
        <v>5</v>
      </c>
      <c r="F6" s="7">
        <f t="shared" si="0"/>
        <v>-448.53537235757727</v>
      </c>
      <c r="G6" s="7">
        <f t="shared" si="1"/>
        <v>-117.6016369627508</v>
      </c>
      <c r="H6" s="7">
        <f t="shared" si="2"/>
        <v>-566.13700932032805</v>
      </c>
      <c r="I6" s="2"/>
      <c r="J6" s="2"/>
    </row>
    <row r="7" spans="1:10" ht="18.75" x14ac:dyDescent="0.3">
      <c r="A7" s="2"/>
      <c r="B7" s="2"/>
      <c r="C7" s="2"/>
      <c r="D7" s="2"/>
      <c r="E7" s="6">
        <v>6</v>
      </c>
      <c r="F7" s="7">
        <f t="shared" si="0"/>
        <v>-450.40426974240046</v>
      </c>
      <c r="G7" s="7">
        <f t="shared" si="1"/>
        <v>-115.73273957792755</v>
      </c>
      <c r="H7" s="7">
        <f t="shared" si="2"/>
        <v>-566.13700932032805</v>
      </c>
      <c r="I7" s="2"/>
      <c r="J7" s="2"/>
    </row>
    <row r="8" spans="1:10" ht="18.75" x14ac:dyDescent="0.3">
      <c r="A8" s="2"/>
      <c r="B8" s="2"/>
      <c r="C8" s="2"/>
      <c r="D8" s="2"/>
      <c r="E8" s="6">
        <v>7</v>
      </c>
      <c r="F8" s="7">
        <f t="shared" si="0"/>
        <v>-452.28095419966047</v>
      </c>
      <c r="G8" s="7">
        <f t="shared" si="1"/>
        <v>-113.85605512066753</v>
      </c>
      <c r="H8" s="7">
        <f t="shared" si="2"/>
        <v>-566.13700932032805</v>
      </c>
      <c r="I8" s="2"/>
      <c r="J8" s="2"/>
    </row>
    <row r="9" spans="1:10" ht="18.75" x14ac:dyDescent="0.3">
      <c r="A9" s="2"/>
      <c r="B9" s="2"/>
      <c r="C9" s="2"/>
      <c r="D9" s="2"/>
      <c r="E9" s="6">
        <v>8</v>
      </c>
      <c r="F9" s="7">
        <f t="shared" si="0"/>
        <v>-454.16545817549235</v>
      </c>
      <c r="G9" s="7">
        <f t="shared" si="1"/>
        <v>-111.97155114483563</v>
      </c>
      <c r="H9" s="7">
        <f t="shared" si="2"/>
        <v>-566.13700932032793</v>
      </c>
      <c r="I9" s="2"/>
      <c r="J9" s="2"/>
    </row>
    <row r="10" spans="1:10" ht="18.75" x14ac:dyDescent="0.3">
      <c r="A10" s="2"/>
      <c r="B10" s="2"/>
      <c r="C10" s="2"/>
      <c r="D10" s="2"/>
      <c r="E10" s="6">
        <v>9</v>
      </c>
      <c r="F10" s="7">
        <f t="shared" si="0"/>
        <v>-456.05781425122365</v>
      </c>
      <c r="G10" s="7">
        <f t="shared" si="1"/>
        <v>-110.0791950691044</v>
      </c>
      <c r="H10" s="7">
        <f t="shared" si="2"/>
        <v>-566.13700932032805</v>
      </c>
      <c r="I10" s="2"/>
      <c r="J10" s="2"/>
    </row>
    <row r="11" spans="1:10" ht="18.75" x14ac:dyDescent="0.3">
      <c r="A11" s="2"/>
      <c r="B11" s="2"/>
      <c r="C11" s="2"/>
      <c r="D11" s="2"/>
      <c r="E11" s="6">
        <v>10</v>
      </c>
      <c r="F11" s="7">
        <f t="shared" si="0"/>
        <v>-457.95805514393709</v>
      </c>
      <c r="G11" s="7">
        <f t="shared" si="1"/>
        <v>-108.17895417639097</v>
      </c>
      <c r="H11" s="7">
        <f t="shared" si="2"/>
        <v>-566.13700932032805</v>
      </c>
      <c r="I11" s="2"/>
      <c r="J11" s="2"/>
    </row>
    <row r="12" spans="1:10" ht="18.75" x14ac:dyDescent="0.3">
      <c r="A12" s="2"/>
      <c r="B12" s="2"/>
      <c r="C12" s="2"/>
      <c r="D12" s="2"/>
      <c r="E12" s="6">
        <f>B3 * 12</f>
        <v>60</v>
      </c>
      <c r="F12" s="7">
        <f t="shared" si="0"/>
        <v>-563.78789309908188</v>
      </c>
      <c r="G12" s="7">
        <f t="shared" si="1"/>
        <v>-2.3491162212461738</v>
      </c>
      <c r="H12" s="7">
        <f t="shared" si="2"/>
        <v>-566.13700932032805</v>
      </c>
      <c r="I12" s="2"/>
      <c r="J12" s="2"/>
    </row>
    <row r="13" spans="1:10" ht="15.75" x14ac:dyDescent="0.25">
      <c r="A13" s="2"/>
      <c r="B13" s="2"/>
      <c r="C13" s="2"/>
      <c r="D13" s="10"/>
      <c r="E13" s="2"/>
      <c r="F13" s="2"/>
      <c r="G13" s="2"/>
      <c r="H13" s="2"/>
      <c r="I13" s="2"/>
      <c r="J13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12" sqref="A12"/>
    </sheetView>
  </sheetViews>
  <sheetFormatPr defaultRowHeight="15" x14ac:dyDescent="0.25"/>
  <cols>
    <col min="1" max="1" width="39" bestFit="1" customWidth="1"/>
    <col min="2" max="2" width="12.28515625" bestFit="1" customWidth="1"/>
    <col min="6" max="8" width="12.28515625" bestFit="1" customWidth="1"/>
  </cols>
  <sheetData>
    <row r="1" spans="1:10" ht="22.5" x14ac:dyDescent="0.3">
      <c r="A1" s="1" t="s">
        <v>0</v>
      </c>
      <c r="B1" s="2"/>
      <c r="C1" s="2"/>
      <c r="D1" s="2"/>
      <c r="E1" s="3" t="s">
        <v>1</v>
      </c>
      <c r="F1" s="3" t="s">
        <v>2</v>
      </c>
      <c r="G1" s="3" t="s">
        <v>3</v>
      </c>
      <c r="H1" s="3" t="s">
        <v>4</v>
      </c>
      <c r="I1" s="2"/>
      <c r="J1" s="2"/>
    </row>
    <row r="2" spans="1:10" ht="18.75" x14ac:dyDescent="0.3">
      <c r="A2" s="4" t="s">
        <v>5</v>
      </c>
      <c r="B2" s="5">
        <v>0.03</v>
      </c>
      <c r="C2" s="2"/>
      <c r="D2" s="2"/>
      <c r="E2" s="6">
        <v>1</v>
      </c>
      <c r="F2" s="7">
        <f>PPMT($B$2 / 12, E2, $B$3 * 12, $B$4)</f>
        <v>-696.09107988284131</v>
      </c>
      <c r="G2" s="7">
        <f>IPMT($B$2 / 12, E2, $B$3 * 12, $B$4)</f>
        <v>-112.50000000000001</v>
      </c>
      <c r="H2" s="7">
        <f>F2 + G2</f>
        <v>-808.59107988284131</v>
      </c>
      <c r="I2" s="2"/>
      <c r="J2" s="2"/>
    </row>
    <row r="3" spans="1:10" ht="18.75" x14ac:dyDescent="0.3">
      <c r="A3" s="4" t="s">
        <v>6</v>
      </c>
      <c r="B3" s="8">
        <v>5</v>
      </c>
      <c r="C3" s="2"/>
      <c r="D3" s="2"/>
      <c r="E3" s="6">
        <v>2</v>
      </c>
      <c r="F3" s="7">
        <f t="shared" ref="F3:F12" si="0">PPMT($B$2 / 12, E3, $B$3 * 12, $B$4)</f>
        <v>-697.83130758254845</v>
      </c>
      <c r="G3" s="7">
        <f t="shared" ref="G3:G12" si="1">IPMT($B$2 / 12, E3, $B$3 * 12, $B$4)</f>
        <v>-110.75977230029292</v>
      </c>
      <c r="H3" s="7">
        <f t="shared" ref="H3:H12" si="2">F3 + G3</f>
        <v>-808.59107988284131</v>
      </c>
      <c r="I3" s="2"/>
      <c r="J3" s="2"/>
    </row>
    <row r="4" spans="1:10" ht="18.75" x14ac:dyDescent="0.3">
      <c r="A4" s="4" t="s">
        <v>2</v>
      </c>
      <c r="B4" s="9">
        <v>45000</v>
      </c>
      <c r="C4" s="2"/>
      <c r="D4" s="2"/>
      <c r="E4" s="6">
        <v>3</v>
      </c>
      <c r="F4" s="7">
        <f t="shared" si="0"/>
        <v>-699.57588585150472</v>
      </c>
      <c r="G4" s="7">
        <f t="shared" si="1"/>
        <v>-109.01519403133655</v>
      </c>
      <c r="H4" s="7">
        <f t="shared" si="2"/>
        <v>-808.59107988284131</v>
      </c>
      <c r="I4" s="2"/>
      <c r="J4" s="2"/>
    </row>
    <row r="5" spans="1:10" ht="18.75" x14ac:dyDescent="0.3">
      <c r="A5" s="4" t="s">
        <v>7</v>
      </c>
      <c r="B5" s="7">
        <f>PMT(B2 / 12, B3 * 12, B4)</f>
        <v>-808.59107988284131</v>
      </c>
      <c r="C5" s="2"/>
      <c r="D5" s="2"/>
      <c r="E5" s="6">
        <v>4</v>
      </c>
      <c r="F5" s="7">
        <f t="shared" si="0"/>
        <v>-701.32482556613354</v>
      </c>
      <c r="G5" s="7">
        <f t="shared" si="1"/>
        <v>-107.26625431670777</v>
      </c>
      <c r="H5" s="7">
        <f t="shared" si="2"/>
        <v>-808.59107988284131</v>
      </c>
      <c r="I5" s="2"/>
      <c r="J5" s="2"/>
    </row>
    <row r="6" spans="1:10" ht="18.75" x14ac:dyDescent="0.3">
      <c r="A6" s="4"/>
      <c r="B6" s="7"/>
      <c r="C6" s="2"/>
      <c r="D6" s="2"/>
      <c r="E6" s="6">
        <v>5</v>
      </c>
      <c r="F6" s="7">
        <f t="shared" si="0"/>
        <v>-703.0781376300489</v>
      </c>
      <c r="G6" s="7">
        <f t="shared" si="1"/>
        <v>-105.51294225279244</v>
      </c>
      <c r="H6" s="7">
        <f t="shared" si="2"/>
        <v>-808.59107988284131</v>
      </c>
      <c r="I6" s="2"/>
      <c r="J6" s="2"/>
    </row>
    <row r="7" spans="1:10" ht="18.75" x14ac:dyDescent="0.3">
      <c r="A7" s="2"/>
      <c r="B7" s="2"/>
      <c r="C7" s="2"/>
      <c r="D7" s="2"/>
      <c r="E7" s="6">
        <v>6</v>
      </c>
      <c r="F7" s="7">
        <f t="shared" si="0"/>
        <v>-704.83583297412395</v>
      </c>
      <c r="G7" s="7">
        <f t="shared" si="1"/>
        <v>-103.75524690871731</v>
      </c>
      <c r="H7" s="7">
        <f t="shared" si="2"/>
        <v>-808.59107988284131</v>
      </c>
      <c r="I7" s="2"/>
      <c r="J7" s="2"/>
    </row>
    <row r="8" spans="1:10" ht="18.75" x14ac:dyDescent="0.3">
      <c r="A8" s="2"/>
      <c r="B8" s="2"/>
      <c r="C8" s="2"/>
      <c r="D8" s="2"/>
      <c r="E8" s="6">
        <v>7</v>
      </c>
      <c r="F8" s="7">
        <f t="shared" si="0"/>
        <v>-706.59792255655918</v>
      </c>
      <c r="G8" s="7">
        <f t="shared" si="1"/>
        <v>-101.99315732628202</v>
      </c>
      <c r="H8" s="7">
        <f t="shared" si="2"/>
        <v>-808.5910798828412</v>
      </c>
      <c r="I8" s="2"/>
      <c r="J8" s="2"/>
    </row>
    <row r="9" spans="1:10" ht="18.75" x14ac:dyDescent="0.3">
      <c r="A9" s="2"/>
      <c r="B9" s="2"/>
      <c r="C9" s="2"/>
      <c r="D9" s="2"/>
      <c r="E9" s="6">
        <v>8</v>
      </c>
      <c r="F9" s="7">
        <f t="shared" si="0"/>
        <v>-708.3644173629508</v>
      </c>
      <c r="G9" s="7">
        <f t="shared" si="1"/>
        <v>-100.22666251989062</v>
      </c>
      <c r="H9" s="7">
        <f t="shared" si="2"/>
        <v>-808.59107988284143</v>
      </c>
      <c r="I9" s="2"/>
      <c r="J9" s="2"/>
    </row>
    <row r="10" spans="1:10" ht="18.75" x14ac:dyDescent="0.3">
      <c r="A10" s="2"/>
      <c r="B10" s="2"/>
      <c r="C10" s="2"/>
      <c r="D10" s="2"/>
      <c r="E10" s="6">
        <v>9</v>
      </c>
      <c r="F10" s="7">
        <f t="shared" si="0"/>
        <v>-710.13532840635821</v>
      </c>
      <c r="G10" s="7">
        <f t="shared" si="1"/>
        <v>-98.455751476483243</v>
      </c>
      <c r="H10" s="7">
        <f t="shared" si="2"/>
        <v>-808.59107988284143</v>
      </c>
      <c r="I10" s="2"/>
      <c r="J10" s="2"/>
    </row>
    <row r="11" spans="1:10" ht="18.75" x14ac:dyDescent="0.3">
      <c r="A11" s="2"/>
      <c r="B11" s="2"/>
      <c r="C11" s="2"/>
      <c r="D11" s="2"/>
      <c r="E11" s="6">
        <v>10</v>
      </c>
      <c r="F11" s="7">
        <f t="shared" si="0"/>
        <v>-711.91066672737406</v>
      </c>
      <c r="G11" s="7">
        <f t="shared" si="1"/>
        <v>-96.680413155467349</v>
      </c>
      <c r="H11" s="7">
        <f t="shared" si="2"/>
        <v>-808.59107988284143</v>
      </c>
      <c r="I11" s="2"/>
      <c r="J11" s="2"/>
    </row>
    <row r="12" spans="1:10" ht="18.75" x14ac:dyDescent="0.3">
      <c r="A12" s="2"/>
      <c r="B12" s="2"/>
      <c r="C12" s="2"/>
      <c r="D12" s="2"/>
      <c r="E12" s="6">
        <f>B3 * 12</f>
        <v>60</v>
      </c>
      <c r="F12" s="7">
        <f t="shared" si="0"/>
        <v>-806.5746432746547</v>
      </c>
      <c r="G12" s="7">
        <f t="shared" si="1"/>
        <v>-2.0164366081866372</v>
      </c>
      <c r="H12" s="7">
        <f t="shared" si="2"/>
        <v>-808.59107988284131</v>
      </c>
      <c r="I12" s="2"/>
      <c r="J12" s="2"/>
    </row>
    <row r="13" spans="1:10" ht="15.75" x14ac:dyDescent="0.25">
      <c r="A13" s="2"/>
      <c r="B13" s="2"/>
      <c r="C13" s="2"/>
      <c r="D13" s="10"/>
      <c r="E13" s="2"/>
      <c r="F13" s="2"/>
      <c r="G13" s="2"/>
      <c r="H13" s="2"/>
      <c r="I13" s="2"/>
      <c r="J13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2" sqref="B12"/>
    </sheetView>
  </sheetViews>
  <sheetFormatPr defaultRowHeight="15" x14ac:dyDescent="0.25"/>
  <cols>
    <col min="1" max="1" width="39" bestFit="1" customWidth="1"/>
    <col min="2" max="2" width="14.5703125" bestFit="1" customWidth="1"/>
    <col min="6" max="7" width="12.28515625" bestFit="1" customWidth="1"/>
    <col min="8" max="8" width="14.5703125" bestFit="1" customWidth="1"/>
  </cols>
  <sheetData>
    <row r="1" spans="1:10" ht="22.5" x14ac:dyDescent="0.3">
      <c r="A1" s="1" t="s">
        <v>0</v>
      </c>
      <c r="B1" s="2"/>
      <c r="C1" s="2"/>
      <c r="D1" s="2"/>
      <c r="E1" s="3" t="s">
        <v>1</v>
      </c>
      <c r="F1" s="3" t="s">
        <v>2</v>
      </c>
      <c r="G1" s="3" t="s">
        <v>3</v>
      </c>
      <c r="H1" s="3" t="s">
        <v>4</v>
      </c>
      <c r="I1" s="2"/>
      <c r="J1" s="2"/>
    </row>
    <row r="2" spans="1:10" ht="18.75" x14ac:dyDescent="0.3">
      <c r="A2" s="4" t="s">
        <v>5</v>
      </c>
      <c r="B2" s="5">
        <v>0.04</v>
      </c>
      <c r="C2" s="2"/>
      <c r="D2" s="2"/>
      <c r="E2" s="6">
        <v>1</v>
      </c>
      <c r="F2" s="7">
        <f>PPMT($B$2 / 12, E2, $B$3 * 12, $B$4)</f>
        <v>-904.99132331598105</v>
      </c>
      <c r="G2" s="7">
        <f>IPMT($B$2 / 12, E2, $B$3 * 12, $B$4)</f>
        <v>-200</v>
      </c>
      <c r="H2" s="7">
        <f>F2 + G2</f>
        <v>-1104.9913233159809</v>
      </c>
      <c r="I2" s="2"/>
      <c r="J2" s="2"/>
    </row>
    <row r="3" spans="1:10" ht="18.75" x14ac:dyDescent="0.3">
      <c r="A3" s="4" t="s">
        <v>6</v>
      </c>
      <c r="B3" s="8">
        <v>5</v>
      </c>
      <c r="C3" s="2"/>
      <c r="D3" s="2"/>
      <c r="E3" s="6">
        <v>2</v>
      </c>
      <c r="F3" s="7">
        <f t="shared" ref="F3:F12" si="0">PPMT($B$2 / 12, E3, $B$3 * 12, $B$4)</f>
        <v>-908.00796106036773</v>
      </c>
      <c r="G3" s="7">
        <f t="shared" ref="G3:G12" si="1">IPMT($B$2 / 12, E3, $B$3 * 12, $B$4)</f>
        <v>-196.98336225561337</v>
      </c>
      <c r="H3" s="7">
        <f t="shared" ref="H3:H12" si="2">F3 + G3</f>
        <v>-1104.9913233159812</v>
      </c>
      <c r="I3" s="2"/>
      <c r="J3" s="2"/>
    </row>
    <row r="4" spans="1:10" ht="18.75" x14ac:dyDescent="0.3">
      <c r="A4" s="4" t="s">
        <v>2</v>
      </c>
      <c r="B4" s="9">
        <v>60000</v>
      </c>
      <c r="C4" s="2"/>
      <c r="D4" s="2"/>
      <c r="E4" s="6">
        <v>3</v>
      </c>
      <c r="F4" s="7">
        <f t="shared" si="0"/>
        <v>-911.03465426390221</v>
      </c>
      <c r="G4" s="7">
        <f t="shared" si="1"/>
        <v>-193.95666905207887</v>
      </c>
      <c r="H4" s="7">
        <f t="shared" si="2"/>
        <v>-1104.9913233159812</v>
      </c>
      <c r="I4" s="2"/>
      <c r="J4" s="2"/>
    </row>
    <row r="5" spans="1:10" ht="18.75" x14ac:dyDescent="0.3">
      <c r="A5" s="4" t="s">
        <v>7</v>
      </c>
      <c r="B5" s="7">
        <f>PMT(B2 / 12, B3 * 12, B4)</f>
        <v>-1104.9913233159812</v>
      </c>
      <c r="C5" s="2"/>
      <c r="D5" s="2"/>
      <c r="E5" s="6">
        <v>4</v>
      </c>
      <c r="F5" s="7">
        <f t="shared" si="0"/>
        <v>-914.07143644478197</v>
      </c>
      <c r="G5" s="7">
        <f t="shared" si="1"/>
        <v>-190.91988687119917</v>
      </c>
      <c r="H5" s="7">
        <f t="shared" si="2"/>
        <v>-1104.9913233159812</v>
      </c>
      <c r="I5" s="2"/>
      <c r="J5" s="2"/>
    </row>
    <row r="6" spans="1:10" ht="18.75" x14ac:dyDescent="0.3">
      <c r="A6" s="4"/>
      <c r="B6" s="7"/>
      <c r="C6" s="2"/>
      <c r="D6" s="2"/>
      <c r="E6" s="6">
        <v>5</v>
      </c>
      <c r="F6" s="7">
        <f t="shared" si="0"/>
        <v>-917.11834123293113</v>
      </c>
      <c r="G6" s="7">
        <f t="shared" si="1"/>
        <v>-187.87298208304989</v>
      </c>
      <c r="H6" s="7">
        <f t="shared" si="2"/>
        <v>-1104.9913233159809</v>
      </c>
      <c r="I6" s="2"/>
      <c r="J6" s="2"/>
    </row>
    <row r="7" spans="1:10" ht="18.75" x14ac:dyDescent="0.3">
      <c r="A7" s="2"/>
      <c r="B7" s="2"/>
      <c r="C7" s="2"/>
      <c r="D7" s="2"/>
      <c r="E7" s="6">
        <v>6</v>
      </c>
      <c r="F7" s="7">
        <f t="shared" si="0"/>
        <v>-920.17540237037429</v>
      </c>
      <c r="G7" s="7">
        <f t="shared" si="1"/>
        <v>-184.81592094560682</v>
      </c>
      <c r="H7" s="7">
        <f t="shared" si="2"/>
        <v>-1104.9913233159812</v>
      </c>
      <c r="I7" s="2"/>
      <c r="J7" s="2"/>
    </row>
    <row r="8" spans="1:10" ht="18.75" x14ac:dyDescent="0.3">
      <c r="A8" s="2"/>
      <c r="B8" s="2"/>
      <c r="C8" s="2"/>
      <c r="D8" s="2"/>
      <c r="E8" s="6">
        <v>7</v>
      </c>
      <c r="F8" s="7">
        <f t="shared" si="0"/>
        <v>-923.2426537116088</v>
      </c>
      <c r="G8" s="7">
        <f t="shared" si="1"/>
        <v>-181.7486696043722</v>
      </c>
      <c r="H8" s="7">
        <f t="shared" si="2"/>
        <v>-1104.9913233159809</v>
      </c>
      <c r="I8" s="2"/>
      <c r="J8" s="2"/>
    </row>
    <row r="9" spans="1:10" ht="18.75" x14ac:dyDescent="0.3">
      <c r="A9" s="2"/>
      <c r="B9" s="2"/>
      <c r="C9" s="2"/>
      <c r="D9" s="2"/>
      <c r="E9" s="6">
        <v>8</v>
      </c>
      <c r="F9" s="7">
        <f t="shared" si="0"/>
        <v>-926.32012922398087</v>
      </c>
      <c r="G9" s="7">
        <f t="shared" si="1"/>
        <v>-178.67119409200018</v>
      </c>
      <c r="H9" s="7">
        <f t="shared" si="2"/>
        <v>-1104.9913233159809</v>
      </c>
      <c r="I9" s="2"/>
      <c r="J9" s="2"/>
    </row>
    <row r="10" spans="1:10" ht="18.75" x14ac:dyDescent="0.3">
      <c r="A10" s="2"/>
      <c r="B10" s="2"/>
      <c r="C10" s="2"/>
      <c r="D10" s="2"/>
      <c r="E10" s="6">
        <v>9</v>
      </c>
      <c r="F10" s="7">
        <f t="shared" si="0"/>
        <v>-929.40786298806086</v>
      </c>
      <c r="G10" s="7">
        <f t="shared" si="1"/>
        <v>-175.58346032792028</v>
      </c>
      <c r="H10" s="7">
        <f t="shared" si="2"/>
        <v>-1104.9913233159812</v>
      </c>
      <c r="I10" s="2"/>
      <c r="J10" s="2"/>
    </row>
    <row r="11" spans="1:10" ht="18.75" x14ac:dyDescent="0.3">
      <c r="A11" s="2"/>
      <c r="B11" s="2"/>
      <c r="C11" s="2"/>
      <c r="D11" s="2"/>
      <c r="E11" s="6">
        <v>10</v>
      </c>
      <c r="F11" s="7">
        <f t="shared" si="0"/>
        <v>-932.50588919802112</v>
      </c>
      <c r="G11" s="7">
        <f t="shared" si="1"/>
        <v>-172.48543411796007</v>
      </c>
      <c r="H11" s="7">
        <f t="shared" si="2"/>
        <v>-1104.9913233159812</v>
      </c>
      <c r="I11" s="2"/>
      <c r="J11" s="2"/>
    </row>
    <row r="12" spans="1:10" ht="18.75" x14ac:dyDescent="0.3">
      <c r="A12" s="2"/>
      <c r="B12" s="2"/>
      <c r="C12" s="2"/>
      <c r="D12" s="2"/>
      <c r="E12" s="6">
        <f>B3 * 12</f>
        <v>60</v>
      </c>
      <c r="F12" s="7">
        <f t="shared" si="0"/>
        <v>-1101.320255796659</v>
      </c>
      <c r="G12" s="7">
        <f t="shared" si="1"/>
        <v>-3.6710675193221971</v>
      </c>
      <c r="H12" s="7">
        <f t="shared" si="2"/>
        <v>-1104.9913233159812</v>
      </c>
      <c r="I12" s="2"/>
      <c r="J12" s="2"/>
    </row>
    <row r="13" spans="1:10" ht="15.75" x14ac:dyDescent="0.25">
      <c r="A13" s="2"/>
      <c r="B13" s="2"/>
      <c r="C13" s="2"/>
      <c r="D13" s="10"/>
      <c r="E13" s="2"/>
      <c r="F13" s="2"/>
      <c r="G13" s="2"/>
      <c r="H13" s="2"/>
      <c r="I13" s="2"/>
      <c r="J13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3" sqref="C13"/>
    </sheetView>
  </sheetViews>
  <sheetFormatPr defaultRowHeight="15" x14ac:dyDescent="0.25"/>
  <cols>
    <col min="1" max="1" width="39" bestFit="1" customWidth="1"/>
    <col min="2" max="2" width="12.28515625" bestFit="1" customWidth="1"/>
    <col min="6" max="8" width="12.28515625" bestFit="1" customWidth="1"/>
  </cols>
  <sheetData>
    <row r="1" spans="1:10" ht="22.5" x14ac:dyDescent="0.3">
      <c r="A1" s="1" t="s">
        <v>0</v>
      </c>
      <c r="B1" s="2"/>
      <c r="C1" s="2"/>
      <c r="D1" s="2"/>
      <c r="E1" s="3" t="s">
        <v>1</v>
      </c>
      <c r="F1" s="3" t="s">
        <v>2</v>
      </c>
      <c r="G1" s="3" t="s">
        <v>3</v>
      </c>
      <c r="H1" s="3" t="s">
        <v>4</v>
      </c>
      <c r="I1" s="2"/>
      <c r="J1" s="2"/>
    </row>
    <row r="2" spans="1:10" ht="18.75" x14ac:dyDescent="0.3">
      <c r="A2" s="4" t="s">
        <v>5</v>
      </c>
      <c r="B2" s="5">
        <v>0.05</v>
      </c>
      <c r="C2" s="2"/>
      <c r="D2" s="2"/>
      <c r="E2" s="6">
        <v>1</v>
      </c>
      <c r="F2" s="7">
        <f>PPMT($B$2 / 12, E2, $B$3 * 12, $B$4)</f>
        <v>-382.31874141095096</v>
      </c>
      <c r="G2" s="7">
        <f>IPMT($B$2 / 12, E2, $B$3 * 12, $B$4)</f>
        <v>-108.33333333333333</v>
      </c>
      <c r="H2" s="7">
        <f>F2 + G2</f>
        <v>-490.65207474428428</v>
      </c>
      <c r="I2" s="2"/>
      <c r="J2" s="2"/>
    </row>
    <row r="3" spans="1:10" ht="18.75" x14ac:dyDescent="0.3">
      <c r="A3" s="4" t="s">
        <v>6</v>
      </c>
      <c r="B3" s="8">
        <v>5</v>
      </c>
      <c r="C3" s="2"/>
      <c r="D3" s="2"/>
      <c r="E3" s="6">
        <v>2</v>
      </c>
      <c r="F3" s="7">
        <f t="shared" ref="F3:F12" si="0">PPMT($B$2 / 12, E3, $B$3 * 12, $B$4)</f>
        <v>-383.91173616682994</v>
      </c>
      <c r="G3" s="7">
        <f t="shared" ref="G3:G12" si="1">IPMT($B$2 / 12, E3, $B$3 * 12, $B$4)</f>
        <v>-106.74033857745437</v>
      </c>
      <c r="H3" s="7">
        <f t="shared" ref="H3:H12" si="2">F3 + G3</f>
        <v>-490.65207474428428</v>
      </c>
      <c r="I3" s="2"/>
      <c r="J3" s="2"/>
    </row>
    <row r="4" spans="1:10" ht="18.75" x14ac:dyDescent="0.3">
      <c r="A4" s="4" t="s">
        <v>2</v>
      </c>
      <c r="B4" s="9">
        <v>26000</v>
      </c>
      <c r="C4" s="2"/>
      <c r="D4" s="2"/>
      <c r="E4" s="6">
        <v>3</v>
      </c>
      <c r="F4" s="7">
        <f t="shared" si="0"/>
        <v>-385.51136840085837</v>
      </c>
      <c r="G4" s="7">
        <f t="shared" si="1"/>
        <v>-105.14070634342592</v>
      </c>
      <c r="H4" s="7">
        <f t="shared" si="2"/>
        <v>-490.65207474428428</v>
      </c>
      <c r="I4" s="2"/>
      <c r="J4" s="2"/>
    </row>
    <row r="5" spans="1:10" ht="18.75" x14ac:dyDescent="0.3">
      <c r="A5" s="4" t="s">
        <v>7</v>
      </c>
      <c r="B5" s="7">
        <f>PMT(B2 / 12, B3 * 12, B4)</f>
        <v>-490.65207474428433</v>
      </c>
      <c r="C5" s="2"/>
      <c r="D5" s="2"/>
      <c r="E5" s="6">
        <v>4</v>
      </c>
      <c r="F5" s="7">
        <f t="shared" si="0"/>
        <v>-387.1176657691953</v>
      </c>
      <c r="G5" s="7">
        <f t="shared" si="1"/>
        <v>-103.53440897508899</v>
      </c>
      <c r="H5" s="7">
        <f t="shared" si="2"/>
        <v>-490.65207474428428</v>
      </c>
      <c r="I5" s="2"/>
      <c r="J5" s="2"/>
    </row>
    <row r="6" spans="1:10" ht="18.75" x14ac:dyDescent="0.3">
      <c r="A6" s="4"/>
      <c r="B6" s="7"/>
      <c r="C6" s="2"/>
      <c r="D6" s="2"/>
      <c r="E6" s="6">
        <v>5</v>
      </c>
      <c r="F6" s="7">
        <f t="shared" si="0"/>
        <v>-388.73065604323364</v>
      </c>
      <c r="G6" s="7">
        <f t="shared" si="1"/>
        <v>-101.9214187010507</v>
      </c>
      <c r="H6" s="7">
        <f t="shared" si="2"/>
        <v>-490.65207474428433</v>
      </c>
      <c r="I6" s="2"/>
      <c r="J6" s="2"/>
    </row>
    <row r="7" spans="1:10" ht="18.75" x14ac:dyDescent="0.3">
      <c r="A7" s="2"/>
      <c r="B7" s="2"/>
      <c r="C7" s="2"/>
      <c r="D7" s="2"/>
      <c r="E7" s="6">
        <v>6</v>
      </c>
      <c r="F7" s="7">
        <f t="shared" si="0"/>
        <v>-390.35036711008041</v>
      </c>
      <c r="G7" s="7">
        <f t="shared" si="1"/>
        <v>-100.30170763420386</v>
      </c>
      <c r="H7" s="7">
        <f t="shared" si="2"/>
        <v>-490.65207474428428</v>
      </c>
      <c r="I7" s="2"/>
      <c r="J7" s="2"/>
    </row>
    <row r="8" spans="1:10" ht="18.75" x14ac:dyDescent="0.3">
      <c r="A8" s="2"/>
      <c r="B8" s="2"/>
      <c r="C8" s="2"/>
      <c r="D8" s="2"/>
      <c r="E8" s="6">
        <v>7</v>
      </c>
      <c r="F8" s="7">
        <f t="shared" si="0"/>
        <v>-391.97682697303912</v>
      </c>
      <c r="G8" s="7">
        <f t="shared" si="1"/>
        <v>-98.675247771245211</v>
      </c>
      <c r="H8" s="7">
        <f t="shared" si="2"/>
        <v>-490.65207474428433</v>
      </c>
      <c r="I8" s="2"/>
      <c r="J8" s="2"/>
    </row>
    <row r="9" spans="1:10" ht="18.75" x14ac:dyDescent="0.3">
      <c r="A9" s="2"/>
      <c r="B9" s="2"/>
      <c r="C9" s="2"/>
      <c r="D9" s="2"/>
      <c r="E9" s="6">
        <v>8</v>
      </c>
      <c r="F9" s="7">
        <f t="shared" si="0"/>
        <v>-393.61006375209337</v>
      </c>
      <c r="G9" s="7">
        <f t="shared" si="1"/>
        <v>-97.042010992190882</v>
      </c>
      <c r="H9" s="7">
        <f t="shared" si="2"/>
        <v>-490.65207474428428</v>
      </c>
      <c r="I9" s="2"/>
      <c r="J9" s="2"/>
    </row>
    <row r="10" spans="1:10" ht="18.75" x14ac:dyDescent="0.3">
      <c r="A10" s="2"/>
      <c r="B10" s="2"/>
      <c r="C10" s="2"/>
      <c r="D10" s="2"/>
      <c r="E10" s="6">
        <v>9</v>
      </c>
      <c r="F10" s="7">
        <f t="shared" si="0"/>
        <v>-395.25010568439382</v>
      </c>
      <c r="G10" s="7">
        <f t="shared" si="1"/>
        <v>-95.40196905989049</v>
      </c>
      <c r="H10" s="7">
        <f t="shared" si="2"/>
        <v>-490.65207474428428</v>
      </c>
      <c r="I10" s="2"/>
      <c r="J10" s="2"/>
    </row>
    <row r="11" spans="1:10" ht="18.75" x14ac:dyDescent="0.3">
      <c r="A11" s="2"/>
      <c r="B11" s="2"/>
      <c r="C11" s="2"/>
      <c r="D11" s="2"/>
      <c r="E11" s="6">
        <v>10</v>
      </c>
      <c r="F11" s="7">
        <f t="shared" si="0"/>
        <v>-396.89698112474548</v>
      </c>
      <c r="G11" s="7">
        <f t="shared" si="1"/>
        <v>-93.75509361953884</v>
      </c>
      <c r="H11" s="7">
        <f t="shared" si="2"/>
        <v>-490.65207474428433</v>
      </c>
      <c r="I11" s="2"/>
      <c r="J11" s="2"/>
    </row>
    <row r="12" spans="1:10" ht="18.75" x14ac:dyDescent="0.3">
      <c r="A12" s="2"/>
      <c r="B12" s="2"/>
      <c r="C12" s="2"/>
      <c r="D12" s="2"/>
      <c r="E12" s="6">
        <f>B3 * 12</f>
        <v>60</v>
      </c>
      <c r="F12" s="7">
        <f t="shared" si="0"/>
        <v>-488.61617401920427</v>
      </c>
      <c r="G12" s="7">
        <f t="shared" si="1"/>
        <v>-2.0359007250800176</v>
      </c>
      <c r="H12" s="7">
        <f t="shared" si="2"/>
        <v>-490.65207474428428</v>
      </c>
      <c r="I12" s="2"/>
      <c r="J12" s="2"/>
    </row>
    <row r="13" spans="1:10" ht="15.75" x14ac:dyDescent="0.25">
      <c r="A13" s="2"/>
      <c r="B13" s="2"/>
      <c r="C13" s="2"/>
      <c r="D13" s="10"/>
      <c r="E13" s="2"/>
      <c r="F13" s="2"/>
      <c r="G13" s="2"/>
      <c r="H13" s="2"/>
      <c r="I13" s="2"/>
      <c r="J1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8" sqref="B18"/>
    </sheetView>
  </sheetViews>
  <sheetFormatPr defaultRowHeight="15" x14ac:dyDescent="0.25"/>
  <cols>
    <col min="1" max="1" width="39" bestFit="1" customWidth="1"/>
    <col min="2" max="2" width="12.28515625" bestFit="1" customWidth="1"/>
    <col min="6" max="6" width="12.28515625" bestFit="1" customWidth="1"/>
    <col min="7" max="7" width="10.85546875" bestFit="1" customWidth="1"/>
    <col min="8" max="8" width="12.28515625" bestFit="1" customWidth="1"/>
  </cols>
  <sheetData>
    <row r="1" spans="1:10" ht="22.5" x14ac:dyDescent="0.3">
      <c r="A1" s="1" t="s">
        <v>0</v>
      </c>
      <c r="B1" s="2"/>
      <c r="C1" s="2"/>
      <c r="D1" s="2"/>
      <c r="E1" s="3" t="s">
        <v>1</v>
      </c>
      <c r="F1" s="3" t="s">
        <v>2</v>
      </c>
      <c r="G1" s="3" t="s">
        <v>3</v>
      </c>
      <c r="H1" s="3" t="s">
        <v>4</v>
      </c>
      <c r="I1" s="2"/>
      <c r="J1" s="2"/>
    </row>
    <row r="2" spans="1:10" ht="18.75" x14ac:dyDescent="0.3">
      <c r="A2" s="4" t="s">
        <v>5</v>
      </c>
      <c r="B2" s="5">
        <v>0.06</v>
      </c>
      <c r="C2" s="2"/>
      <c r="D2" s="2"/>
      <c r="E2" s="6">
        <v>1</v>
      </c>
      <c r="F2" s="7">
        <f>PPMT($B$2 / 12, E2, $B$3 * 12, $B$4)</f>
        <v>-272.32322905913037</v>
      </c>
      <c r="G2" s="7">
        <f>IPMT($B$2 / 12, E2, $B$3 * 12, $B$4)</f>
        <v>-95</v>
      </c>
      <c r="H2" s="7">
        <f>F2 + G2</f>
        <v>-367.32322905913037</v>
      </c>
      <c r="I2" s="2"/>
      <c r="J2" s="2"/>
    </row>
    <row r="3" spans="1:10" ht="18.75" x14ac:dyDescent="0.3">
      <c r="A3" s="4" t="s">
        <v>6</v>
      </c>
      <c r="B3" s="8">
        <v>5</v>
      </c>
      <c r="C3" s="2"/>
      <c r="D3" s="2"/>
      <c r="E3" s="6">
        <v>2</v>
      </c>
      <c r="F3" s="7">
        <f t="shared" ref="F3:F12" si="0">PPMT($B$2 / 12, E3, $B$3 * 12, $B$4)</f>
        <v>-273.68484520442604</v>
      </c>
      <c r="G3" s="7">
        <f t="shared" ref="G3:G12" si="1">IPMT($B$2 / 12, E3, $B$3 * 12, $B$4)</f>
        <v>-93.638383854704358</v>
      </c>
      <c r="H3" s="7">
        <f t="shared" ref="H3:H12" si="2">F3 + G3</f>
        <v>-367.32322905913043</v>
      </c>
      <c r="I3" s="2"/>
      <c r="J3" s="2"/>
    </row>
    <row r="4" spans="1:10" ht="18.75" x14ac:dyDescent="0.3">
      <c r="A4" s="4" t="s">
        <v>2</v>
      </c>
      <c r="B4" s="9">
        <v>19000</v>
      </c>
      <c r="C4" s="2"/>
      <c r="D4" s="2"/>
      <c r="E4" s="6">
        <v>3</v>
      </c>
      <c r="F4" s="7">
        <f t="shared" si="0"/>
        <v>-275.05326943044815</v>
      </c>
      <c r="G4" s="7">
        <f t="shared" si="1"/>
        <v>-92.269959628682216</v>
      </c>
      <c r="H4" s="7">
        <f t="shared" si="2"/>
        <v>-367.32322905913037</v>
      </c>
      <c r="I4" s="2"/>
      <c r="J4" s="2"/>
    </row>
    <row r="5" spans="1:10" ht="18.75" x14ac:dyDescent="0.3">
      <c r="A5" s="4" t="s">
        <v>7</v>
      </c>
      <c r="B5" s="7">
        <f>PMT(B2 / 12, B3 * 12, B4)</f>
        <v>-367.32322905913037</v>
      </c>
      <c r="C5" s="2"/>
      <c r="D5" s="2"/>
      <c r="E5" s="6">
        <v>4</v>
      </c>
      <c r="F5" s="7">
        <f t="shared" si="0"/>
        <v>-276.42853577760042</v>
      </c>
      <c r="G5" s="7">
        <f t="shared" si="1"/>
        <v>-90.894693281529982</v>
      </c>
      <c r="H5" s="7">
        <f t="shared" si="2"/>
        <v>-367.32322905913043</v>
      </c>
      <c r="I5" s="2"/>
      <c r="J5" s="2"/>
    </row>
    <row r="6" spans="1:10" ht="18.75" x14ac:dyDescent="0.3">
      <c r="A6" s="4"/>
      <c r="B6" s="7"/>
      <c r="C6" s="2"/>
      <c r="D6" s="2"/>
      <c r="E6" s="6">
        <v>5</v>
      </c>
      <c r="F6" s="7">
        <f t="shared" si="0"/>
        <v>-277.8106784564884</v>
      </c>
      <c r="G6" s="7">
        <f t="shared" si="1"/>
        <v>-89.512550602641994</v>
      </c>
      <c r="H6" s="7">
        <f t="shared" si="2"/>
        <v>-367.32322905913043</v>
      </c>
      <c r="I6" s="2"/>
      <c r="J6" s="2"/>
    </row>
    <row r="7" spans="1:10" ht="18.75" x14ac:dyDescent="0.3">
      <c r="A7" s="2"/>
      <c r="B7" s="2"/>
      <c r="C7" s="2"/>
      <c r="D7" s="2"/>
      <c r="E7" s="6">
        <v>6</v>
      </c>
      <c r="F7" s="7">
        <f t="shared" si="0"/>
        <v>-279.19973184877085</v>
      </c>
      <c r="G7" s="7">
        <f t="shared" si="1"/>
        <v>-88.123497210359545</v>
      </c>
      <c r="H7" s="7">
        <f t="shared" si="2"/>
        <v>-367.32322905913043</v>
      </c>
      <c r="I7" s="2"/>
      <c r="J7" s="2"/>
    </row>
    <row r="8" spans="1:10" ht="18.75" x14ac:dyDescent="0.3">
      <c r="A8" s="2"/>
      <c r="B8" s="2"/>
      <c r="C8" s="2"/>
      <c r="D8" s="2"/>
      <c r="E8" s="6">
        <v>7</v>
      </c>
      <c r="F8" s="7">
        <f t="shared" si="0"/>
        <v>-280.5957305080147</v>
      </c>
      <c r="G8" s="7">
        <f t="shared" si="1"/>
        <v>-86.727498551115673</v>
      </c>
      <c r="H8" s="7">
        <f t="shared" si="2"/>
        <v>-367.32322905913037</v>
      </c>
      <c r="I8" s="2"/>
      <c r="J8" s="2"/>
    </row>
    <row r="9" spans="1:10" ht="18.75" x14ac:dyDescent="0.3">
      <c r="A9" s="2"/>
      <c r="B9" s="2"/>
      <c r="C9" s="2"/>
      <c r="D9" s="2"/>
      <c r="E9" s="6">
        <v>8</v>
      </c>
      <c r="F9" s="7">
        <f t="shared" si="0"/>
        <v>-281.99870916055477</v>
      </c>
      <c r="G9" s="7">
        <f t="shared" si="1"/>
        <v>-85.324519898575602</v>
      </c>
      <c r="H9" s="7">
        <f t="shared" si="2"/>
        <v>-367.32322905913037</v>
      </c>
      <c r="I9" s="2"/>
      <c r="J9" s="2"/>
    </row>
    <row r="10" spans="1:10" ht="18.75" x14ac:dyDescent="0.3">
      <c r="A10" s="2"/>
      <c r="B10" s="2"/>
      <c r="C10" s="2"/>
      <c r="D10" s="2"/>
      <c r="E10" s="6">
        <v>9</v>
      </c>
      <c r="F10" s="7">
        <f t="shared" si="0"/>
        <v>-283.40870270635753</v>
      </c>
      <c r="G10" s="7">
        <f t="shared" si="1"/>
        <v>-83.914526352772825</v>
      </c>
      <c r="H10" s="7">
        <f t="shared" si="2"/>
        <v>-367.32322905913037</v>
      </c>
      <c r="I10" s="2"/>
      <c r="J10" s="2"/>
    </row>
    <row r="11" spans="1:10" ht="18.75" x14ac:dyDescent="0.3">
      <c r="A11" s="2"/>
      <c r="B11" s="2"/>
      <c r="C11" s="2"/>
      <c r="D11" s="2"/>
      <c r="E11" s="6">
        <v>10</v>
      </c>
      <c r="F11" s="7">
        <f t="shared" si="0"/>
        <v>-284.82574621988937</v>
      </c>
      <c r="G11" s="7">
        <f t="shared" si="1"/>
        <v>-82.497482839241044</v>
      </c>
      <c r="H11" s="7">
        <f t="shared" si="2"/>
        <v>-367.32322905913043</v>
      </c>
      <c r="I11" s="2"/>
      <c r="J11" s="2"/>
    </row>
    <row r="12" spans="1:10" ht="18.75" x14ac:dyDescent="0.3">
      <c r="A12" s="2"/>
      <c r="B12" s="2"/>
      <c r="C12" s="2"/>
      <c r="D12" s="2"/>
      <c r="E12" s="6">
        <f>B3 * 12</f>
        <v>60</v>
      </c>
      <c r="F12" s="7">
        <f t="shared" si="0"/>
        <v>-365.49575030759246</v>
      </c>
      <c r="G12" s="7">
        <f t="shared" si="1"/>
        <v>-1.8274787515379622</v>
      </c>
      <c r="H12" s="7">
        <f t="shared" si="2"/>
        <v>-367.32322905913043</v>
      </c>
      <c r="I12" s="2"/>
      <c r="J12" s="2"/>
    </row>
    <row r="13" spans="1:10" ht="15.75" x14ac:dyDescent="0.25">
      <c r="A13" s="2"/>
      <c r="B13" s="2"/>
      <c r="C13" s="2"/>
      <c r="D13" s="10"/>
      <c r="E13" s="2"/>
      <c r="F13" s="2"/>
      <c r="G13" s="2"/>
      <c r="H13" s="2"/>
      <c r="I13" s="2"/>
      <c r="J13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41" sqref="H4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Loan 1</vt:lpstr>
      <vt:lpstr>Loan 2</vt:lpstr>
      <vt:lpstr>Loan 3</vt:lpstr>
      <vt:lpstr>Loan 4</vt:lpstr>
      <vt:lpstr>Loan 5</vt:lpstr>
      <vt:lpstr>Loan 6</vt:lpstr>
      <vt:lpstr>Loan 7</vt:lpstr>
      <vt:lpstr>Loan 8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Stella Moysiadou</cp:lastModifiedBy>
  <cp:lastPrinted>2019-10-08T11:03:53Z</cp:lastPrinted>
  <dcterms:created xsi:type="dcterms:W3CDTF">2017-01-11T18:58:20Z</dcterms:created>
  <dcterms:modified xsi:type="dcterms:W3CDTF">2019-10-08T11:05:30Z</dcterms:modified>
  <cp:contentStatus/>
</cp:coreProperties>
</file>