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Ex.1" sheetId="1" r:id="rId1"/>
    <sheet name="Ex.2" sheetId="2" r:id="rId2"/>
    <sheet name="Ex.3" sheetId="3" r:id="rId3"/>
  </sheets>
  <calcPr calcId="125725"/>
</workbook>
</file>

<file path=xl/calcChain.xml><?xml version="1.0" encoding="utf-8"?>
<calcChain xmlns="http://schemas.openxmlformats.org/spreadsheetml/2006/main">
  <c r="D20" i="3"/>
  <c r="E20"/>
  <c r="F20"/>
  <c r="C20"/>
  <c r="B20"/>
  <c r="C12"/>
  <c r="D12"/>
  <c r="E12"/>
  <c r="E18" s="1"/>
  <c r="B12"/>
  <c r="F16"/>
  <c r="F17" s="1"/>
  <c r="E16"/>
  <c r="E17" s="1"/>
  <c r="D16"/>
  <c r="D17" s="1"/>
  <c r="C16"/>
  <c r="B19"/>
  <c r="C17"/>
  <c r="F11"/>
  <c r="D18"/>
  <c r="E19" l="1"/>
  <c r="D19"/>
  <c r="C18"/>
  <c r="C19" s="1"/>
  <c r="F18"/>
  <c r="F19" s="1"/>
  <c r="E4"/>
  <c r="E5"/>
  <c r="E6"/>
  <c r="E3"/>
  <c r="B22" l="1"/>
  <c r="C22"/>
  <c r="H6" i="2"/>
  <c r="G4"/>
  <c r="G5"/>
  <c r="G6"/>
  <c r="G7"/>
  <c r="G3"/>
  <c r="F4"/>
  <c r="F5"/>
  <c r="F6"/>
  <c r="F7"/>
  <c r="F3"/>
  <c r="E4"/>
  <c r="H4" s="1"/>
  <c r="E5"/>
  <c r="H5" s="1"/>
  <c r="E6"/>
  <c r="E7"/>
  <c r="H7" s="1"/>
  <c r="E3"/>
  <c r="H3" s="1"/>
  <c r="B3"/>
  <c r="B4" s="1"/>
  <c r="C4"/>
  <c r="C5"/>
  <c r="C6"/>
  <c r="C7"/>
  <c r="C3"/>
  <c r="B2"/>
  <c r="B4" i="1"/>
  <c r="B5" s="1"/>
  <c r="B6" s="1"/>
  <c r="B3"/>
  <c r="H4"/>
  <c r="H5"/>
  <c r="H6"/>
  <c r="H7"/>
  <c r="H3"/>
  <c r="G4"/>
  <c r="G5"/>
  <c r="G6"/>
  <c r="G7"/>
  <c r="G3"/>
  <c r="F4"/>
  <c r="F5"/>
  <c r="F6"/>
  <c r="F7"/>
  <c r="F3"/>
  <c r="E5"/>
  <c r="E6" s="1"/>
  <c r="E7" s="1"/>
  <c r="E4"/>
  <c r="C3"/>
  <c r="C4"/>
  <c r="C5"/>
  <c r="C6"/>
  <c r="C7"/>
  <c r="B5" i="2" l="1"/>
  <c r="I3"/>
  <c r="D3"/>
  <c r="D4"/>
  <c r="I4" s="1"/>
  <c r="D4" i="1"/>
  <c r="D3"/>
  <c r="B6" i="2" l="1"/>
  <c r="D5"/>
  <c r="I5" s="1"/>
  <c r="J3" i="1"/>
  <c r="I3"/>
  <c r="D5"/>
  <c r="I4"/>
  <c r="J4"/>
  <c r="B7" i="2" l="1"/>
  <c r="D7" s="1"/>
  <c r="I7" s="1"/>
  <c r="D6"/>
  <c r="I6" s="1"/>
  <c r="D6" i="1"/>
  <c r="D7"/>
  <c r="J5"/>
  <c r="I5"/>
  <c r="I8" i="2" l="1"/>
  <c r="I6" i="1"/>
  <c r="J6"/>
  <c r="J7"/>
  <c r="I7"/>
  <c r="I8" l="1"/>
  <c r="J8"/>
</calcChain>
</file>

<file path=xl/sharedStrings.xml><?xml version="1.0" encoding="utf-8"?>
<sst xmlns="http://schemas.openxmlformats.org/spreadsheetml/2006/main" count="41" uniqueCount="25">
  <si>
    <t>Year</t>
  </si>
  <si>
    <t>BV of Inv.</t>
  </si>
  <si>
    <t>Depreciation</t>
  </si>
  <si>
    <t>Average BV</t>
  </si>
  <si>
    <t>Revenues</t>
  </si>
  <si>
    <t>Cost</t>
  </si>
  <si>
    <t>EBIT</t>
  </si>
  <si>
    <t>EBIT(1-τ)</t>
  </si>
  <si>
    <t>Pre-tax ROC</t>
  </si>
  <si>
    <t>After-tax ROC</t>
  </si>
  <si>
    <t>Average</t>
  </si>
  <si>
    <t>BV equity</t>
  </si>
  <si>
    <t>Interest</t>
  </si>
  <si>
    <t>Net income</t>
  </si>
  <si>
    <t>ROE</t>
  </si>
  <si>
    <t>Income Statement</t>
  </si>
  <si>
    <t>Investment</t>
  </si>
  <si>
    <t>Working capital</t>
  </si>
  <si>
    <t>Salvage value</t>
  </si>
  <si>
    <t xml:space="preserve">Revenues </t>
  </si>
  <si>
    <t>Change in W.C</t>
  </si>
  <si>
    <t>CF</t>
  </si>
  <si>
    <t>NPV</t>
  </si>
  <si>
    <t>IRR</t>
  </si>
  <si>
    <t>Cumulated CF</t>
  </si>
</sst>
</file>

<file path=xl/styles.xml><?xml version="1.0" encoding="utf-8"?>
<styleSheet xmlns="http://schemas.openxmlformats.org/spreadsheetml/2006/main">
  <numFmts count="1">
    <numFmt numFmtId="170" formatCode="#,##0.00\ &quot;€&quot;"/>
  </numFmts>
  <fonts count="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0" fontId="0" fillId="0" borderId="1" xfId="0" applyBorder="1"/>
    <xf numFmtId="10" fontId="2" fillId="0" borderId="1" xfId="0" applyNumberFormat="1" applyFont="1" applyBorder="1"/>
    <xf numFmtId="10" fontId="0" fillId="0" borderId="1" xfId="1" applyNumberFormat="1" applyFont="1" applyBorder="1"/>
    <xf numFmtId="2" fontId="0" fillId="0" borderId="1" xfId="0" applyNumberFormat="1" applyBorder="1"/>
    <xf numFmtId="0" fontId="0" fillId="0" borderId="2" xfId="0" applyBorder="1"/>
    <xf numFmtId="10" fontId="2" fillId="0" borderId="2" xfId="0" applyNumberFormat="1" applyFont="1" applyBorder="1"/>
    <xf numFmtId="0" fontId="0" fillId="0" borderId="1" xfId="0" applyBorder="1" applyAlignment="1">
      <alignment horizontal="center"/>
    </xf>
    <xf numFmtId="9" fontId="2" fillId="0" borderId="1" xfId="0" applyNumberFormat="1" applyFont="1" applyBorder="1"/>
    <xf numFmtId="0" fontId="0" fillId="0" borderId="0" xfId="0" applyBorder="1"/>
    <xf numFmtId="0" fontId="2" fillId="0" borderId="0" xfId="0" applyFont="1" applyBorder="1"/>
    <xf numFmtId="9" fontId="0" fillId="0" borderId="1" xfId="0" applyNumberFormat="1" applyBorder="1"/>
    <xf numFmtId="170" fontId="2" fillId="0" borderId="1" xfId="0" applyNumberFormat="1" applyFont="1" applyBorder="1"/>
    <xf numFmtId="0" fontId="0" fillId="0" borderId="2" xfId="0" applyFill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B21" sqref="B21"/>
    </sheetView>
  </sheetViews>
  <sheetFormatPr defaultRowHeight="15"/>
  <cols>
    <col min="3" max="3" width="12.42578125" bestFit="1" customWidth="1"/>
    <col min="4" max="4" width="11.140625" bestFit="1" customWidth="1"/>
    <col min="5" max="5" width="9.7109375" bestFit="1" customWidth="1"/>
    <col min="9" max="9" width="11.5703125" bestFit="1" customWidth="1"/>
    <col min="10" max="10" width="13.28515625" bestFit="1" customWidth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>
        <v>0</v>
      </c>
      <c r="B2">
        <v>25</v>
      </c>
    </row>
    <row r="3" spans="1:10">
      <c r="A3">
        <v>1</v>
      </c>
      <c r="B3">
        <f>B2-C3</f>
        <v>22</v>
      </c>
      <c r="C3">
        <f t="shared" ref="C3:C7" si="0">($B$2-$B$7)/$A$7</f>
        <v>3</v>
      </c>
      <c r="D3">
        <f>(B3+B2)/2</f>
        <v>23.5</v>
      </c>
      <c r="E3" s="1">
        <v>20</v>
      </c>
      <c r="F3" s="1">
        <f>0.5*E3</f>
        <v>10</v>
      </c>
      <c r="G3" s="1">
        <f>E3-F3-C3</f>
        <v>7</v>
      </c>
      <c r="H3" s="1">
        <f>G3*(1-0.4)</f>
        <v>4.2</v>
      </c>
      <c r="I3" s="2">
        <f>G3/D3</f>
        <v>0.2978723404255319</v>
      </c>
      <c r="J3" s="2">
        <f>H3/D3</f>
        <v>0.17872340425531916</v>
      </c>
    </row>
    <row r="4" spans="1:10">
      <c r="A4">
        <v>2</v>
      </c>
      <c r="B4">
        <f t="shared" ref="B4:B6" si="1">B3-C4</f>
        <v>19</v>
      </c>
      <c r="C4">
        <f t="shared" si="0"/>
        <v>3</v>
      </c>
      <c r="D4">
        <f t="shared" ref="D4:D7" si="2">(B4+B3)/2</f>
        <v>20.5</v>
      </c>
      <c r="E4" s="1">
        <f>E3*(1+0.1)</f>
        <v>22</v>
      </c>
      <c r="F4" s="1">
        <f t="shared" ref="F4:F7" si="3">0.5*E4</f>
        <v>11</v>
      </c>
      <c r="G4" s="1">
        <f t="shared" ref="G4:G7" si="4">E4-F4-C4</f>
        <v>8</v>
      </c>
      <c r="H4" s="1">
        <f t="shared" ref="H4:H7" si="5">G4*(1-0.4)</f>
        <v>4.8</v>
      </c>
      <c r="I4" s="2">
        <f t="shared" ref="I4:I7" si="6">G4/D4</f>
        <v>0.3902439024390244</v>
      </c>
      <c r="J4" s="2">
        <f t="shared" ref="J4:J7" si="7">H4/D4</f>
        <v>0.23414634146341462</v>
      </c>
    </row>
    <row r="5" spans="1:10">
      <c r="A5">
        <v>3</v>
      </c>
      <c r="B5">
        <f t="shared" si="1"/>
        <v>16</v>
      </c>
      <c r="C5">
        <f t="shared" si="0"/>
        <v>3</v>
      </c>
      <c r="D5">
        <f t="shared" si="2"/>
        <v>17.5</v>
      </c>
      <c r="E5" s="1">
        <f t="shared" ref="E5:E7" si="8">E4*(1+0.1)</f>
        <v>24.200000000000003</v>
      </c>
      <c r="F5" s="1">
        <f t="shared" si="3"/>
        <v>12.100000000000001</v>
      </c>
      <c r="G5" s="1">
        <f t="shared" si="4"/>
        <v>9.1000000000000014</v>
      </c>
      <c r="H5" s="1">
        <f t="shared" si="5"/>
        <v>5.4600000000000009</v>
      </c>
      <c r="I5" s="2">
        <f t="shared" si="6"/>
        <v>0.52000000000000013</v>
      </c>
      <c r="J5" s="2">
        <f t="shared" si="7"/>
        <v>0.31200000000000006</v>
      </c>
    </row>
    <row r="6" spans="1:10">
      <c r="A6">
        <v>4</v>
      </c>
      <c r="B6">
        <f t="shared" si="1"/>
        <v>13</v>
      </c>
      <c r="C6">
        <f t="shared" si="0"/>
        <v>3</v>
      </c>
      <c r="D6">
        <f t="shared" si="2"/>
        <v>14.5</v>
      </c>
      <c r="E6" s="1">
        <f t="shared" si="8"/>
        <v>26.620000000000005</v>
      </c>
      <c r="F6" s="1">
        <f t="shared" si="3"/>
        <v>13.310000000000002</v>
      </c>
      <c r="G6" s="1">
        <f t="shared" si="4"/>
        <v>10.310000000000002</v>
      </c>
      <c r="H6" s="1">
        <f t="shared" si="5"/>
        <v>6.1860000000000008</v>
      </c>
      <c r="I6" s="2">
        <f t="shared" si="6"/>
        <v>0.7110344827586208</v>
      </c>
      <c r="J6" s="2">
        <f t="shared" si="7"/>
        <v>0.42662068965517247</v>
      </c>
    </row>
    <row r="7" spans="1:10">
      <c r="A7" s="3">
        <v>5</v>
      </c>
      <c r="B7" s="3">
        <v>10</v>
      </c>
      <c r="C7" s="3">
        <f t="shared" si="0"/>
        <v>3</v>
      </c>
      <c r="D7" s="3">
        <f t="shared" si="2"/>
        <v>11.5</v>
      </c>
      <c r="E7" s="6">
        <f t="shared" si="8"/>
        <v>29.282000000000007</v>
      </c>
      <c r="F7" s="6">
        <f t="shared" si="3"/>
        <v>14.641000000000004</v>
      </c>
      <c r="G7" s="6">
        <f t="shared" si="4"/>
        <v>11.641000000000004</v>
      </c>
      <c r="H7" s="6">
        <f t="shared" si="5"/>
        <v>6.9846000000000021</v>
      </c>
      <c r="I7" s="5">
        <f t="shared" si="6"/>
        <v>1.0122608695652178</v>
      </c>
      <c r="J7" s="5">
        <f t="shared" si="7"/>
        <v>0.60735652173913057</v>
      </c>
    </row>
    <row r="8" spans="1:10">
      <c r="A8" s="3" t="s">
        <v>10</v>
      </c>
      <c r="B8" s="3"/>
      <c r="C8" s="3"/>
      <c r="D8" s="3"/>
      <c r="E8" s="3"/>
      <c r="F8" s="3"/>
      <c r="G8" s="3"/>
      <c r="H8" s="3"/>
      <c r="I8" s="4">
        <f>AVERAGE(I3:I7)</f>
        <v>0.58628231903767902</v>
      </c>
      <c r="J8" s="4">
        <f>AVERAGE(J3:J7)</f>
        <v>0.35176939142260738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8"/>
    </sheetView>
  </sheetViews>
  <sheetFormatPr defaultRowHeight="15"/>
  <cols>
    <col min="2" max="2" width="9.5703125" bestFit="1" customWidth="1"/>
    <col min="3" max="3" width="12.42578125" bestFit="1" customWidth="1"/>
    <col min="4" max="4" width="11.140625" bestFit="1" customWidth="1"/>
    <col min="5" max="5" width="9.7109375" bestFit="1" customWidth="1"/>
    <col min="8" max="8" width="11.28515625" bestFit="1" customWidth="1"/>
  </cols>
  <sheetData>
    <row r="1" spans="1:9">
      <c r="A1" s="3" t="s">
        <v>0</v>
      </c>
      <c r="B1" s="3" t="s">
        <v>11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12</v>
      </c>
      <c r="H1" s="3" t="s">
        <v>13</v>
      </c>
      <c r="I1" s="3" t="s">
        <v>14</v>
      </c>
    </row>
    <row r="2" spans="1:9">
      <c r="A2">
        <v>0</v>
      </c>
      <c r="B2">
        <f>25*(1-0.4)</f>
        <v>15</v>
      </c>
    </row>
    <row r="3" spans="1:9">
      <c r="A3">
        <v>1</v>
      </c>
      <c r="B3">
        <f>B2-C3</f>
        <v>12</v>
      </c>
      <c r="C3">
        <f>Ex.1!C3</f>
        <v>3</v>
      </c>
      <c r="D3">
        <f>(B2+B3)/2</f>
        <v>13.5</v>
      </c>
      <c r="E3" s="1">
        <f>Ex.1!E3</f>
        <v>20</v>
      </c>
      <c r="F3" s="1">
        <f>Ex.1!F3</f>
        <v>10</v>
      </c>
      <c r="G3">
        <f>25*0.4*0.1</f>
        <v>1</v>
      </c>
      <c r="H3" s="1">
        <f>(E3-F3-C3-G3)*(1-0.4)</f>
        <v>3.5999999999999996</v>
      </c>
      <c r="I3" s="2">
        <f>H3/D3</f>
        <v>0.26666666666666666</v>
      </c>
    </row>
    <row r="4" spans="1:9">
      <c r="A4">
        <v>2</v>
      </c>
      <c r="B4">
        <f t="shared" ref="B4:B7" si="0">B3-C4</f>
        <v>9</v>
      </c>
      <c r="C4">
        <f>Ex.1!C4</f>
        <v>3</v>
      </c>
      <c r="D4">
        <f t="shared" ref="D4:D7" si="1">(B3+B4)/2</f>
        <v>10.5</v>
      </c>
      <c r="E4" s="1">
        <f>Ex.1!E4</f>
        <v>22</v>
      </c>
      <c r="F4" s="1">
        <f>Ex.1!F4</f>
        <v>11</v>
      </c>
      <c r="G4">
        <f t="shared" ref="G4:G7" si="2">25*0.4*0.1</f>
        <v>1</v>
      </c>
      <c r="H4" s="1">
        <f t="shared" ref="H4:H7" si="3">(E4-F4-C4-G4)*(1-0.4)</f>
        <v>4.2</v>
      </c>
      <c r="I4" s="2">
        <f t="shared" ref="I4:I7" si="4">H4/D4</f>
        <v>0.4</v>
      </c>
    </row>
    <row r="5" spans="1:9">
      <c r="A5">
        <v>3</v>
      </c>
      <c r="B5">
        <f t="shared" si="0"/>
        <v>6</v>
      </c>
      <c r="C5">
        <f>Ex.1!C5</f>
        <v>3</v>
      </c>
      <c r="D5">
        <f t="shared" si="1"/>
        <v>7.5</v>
      </c>
      <c r="E5" s="1">
        <f>Ex.1!E5</f>
        <v>24.200000000000003</v>
      </c>
      <c r="F5" s="1">
        <f>Ex.1!F5</f>
        <v>12.100000000000001</v>
      </c>
      <c r="G5">
        <f t="shared" si="2"/>
        <v>1</v>
      </c>
      <c r="H5" s="1">
        <f t="shared" si="3"/>
        <v>4.8600000000000003</v>
      </c>
      <c r="I5" s="2">
        <f t="shared" si="4"/>
        <v>0.64800000000000002</v>
      </c>
    </row>
    <row r="6" spans="1:9">
      <c r="A6">
        <v>4</v>
      </c>
      <c r="B6">
        <f t="shared" si="0"/>
        <v>3</v>
      </c>
      <c r="C6">
        <f>Ex.1!C6</f>
        <v>3</v>
      </c>
      <c r="D6">
        <f t="shared" si="1"/>
        <v>4.5</v>
      </c>
      <c r="E6" s="1">
        <f>Ex.1!E6</f>
        <v>26.620000000000005</v>
      </c>
      <c r="F6" s="1">
        <f>Ex.1!F6</f>
        <v>13.310000000000002</v>
      </c>
      <c r="G6">
        <f t="shared" si="2"/>
        <v>1</v>
      </c>
      <c r="H6" s="1">
        <f t="shared" si="3"/>
        <v>5.5860000000000012</v>
      </c>
      <c r="I6" s="2">
        <f t="shared" si="4"/>
        <v>1.2413333333333336</v>
      </c>
    </row>
    <row r="7" spans="1:9">
      <c r="A7" s="3">
        <v>5</v>
      </c>
      <c r="B7" s="3">
        <f t="shared" si="0"/>
        <v>0</v>
      </c>
      <c r="C7" s="3">
        <f>Ex.1!C7</f>
        <v>3</v>
      </c>
      <c r="D7" s="3">
        <f t="shared" si="1"/>
        <v>1.5</v>
      </c>
      <c r="E7" s="6">
        <f>Ex.1!E7</f>
        <v>29.282000000000007</v>
      </c>
      <c r="F7" s="6">
        <f>Ex.1!F7</f>
        <v>14.641000000000004</v>
      </c>
      <c r="G7" s="3">
        <f t="shared" si="2"/>
        <v>1</v>
      </c>
      <c r="H7" s="6">
        <f t="shared" si="3"/>
        <v>6.3846000000000016</v>
      </c>
      <c r="I7" s="5">
        <f t="shared" si="4"/>
        <v>4.2564000000000011</v>
      </c>
    </row>
    <row r="8" spans="1:9">
      <c r="A8" s="7" t="s">
        <v>10</v>
      </c>
      <c r="B8" s="7"/>
      <c r="C8" s="7"/>
      <c r="D8" s="7"/>
      <c r="E8" s="7"/>
      <c r="F8" s="7"/>
      <c r="G8" s="7"/>
      <c r="H8" s="7"/>
      <c r="I8" s="8">
        <f>AVERAGE(I3:I7)</f>
        <v>1.3624800000000001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4" workbookViewId="0">
      <selection activeCell="G21" sqref="G21"/>
    </sheetView>
  </sheetViews>
  <sheetFormatPr defaultRowHeight="15"/>
  <cols>
    <col min="1" max="1" width="14.85546875" bestFit="1" customWidth="1"/>
    <col min="2" max="2" width="9.7109375" bestFit="1" customWidth="1"/>
    <col min="3" max="3" width="10.7109375" customWidth="1"/>
    <col min="4" max="4" width="12.42578125" bestFit="1" customWidth="1"/>
    <col min="5" max="5" width="10.140625" bestFit="1" customWidth="1"/>
    <col min="7" max="7" width="12.42578125" bestFit="1" customWidth="1"/>
    <col min="10" max="10" width="13.85546875" bestFit="1" customWidth="1"/>
  </cols>
  <sheetData>
    <row r="1" spans="1:9">
      <c r="A1" s="9" t="s">
        <v>15</v>
      </c>
      <c r="B1" s="9"/>
      <c r="C1" s="9"/>
      <c r="D1" s="9"/>
      <c r="E1" s="9"/>
    </row>
    <row r="2" spans="1:9">
      <c r="A2" s="7" t="s">
        <v>0</v>
      </c>
      <c r="B2" s="7" t="s">
        <v>4</v>
      </c>
      <c r="C2" s="7" t="s">
        <v>5</v>
      </c>
      <c r="D2" s="7" t="s">
        <v>2</v>
      </c>
      <c r="E2" s="7" t="s">
        <v>6</v>
      </c>
    </row>
    <row r="3" spans="1:9">
      <c r="A3">
        <v>1</v>
      </c>
      <c r="B3">
        <v>10</v>
      </c>
      <c r="C3">
        <v>4</v>
      </c>
      <c r="D3">
        <v>4</v>
      </c>
      <c r="E3">
        <f>B3-C3-D3</f>
        <v>2</v>
      </c>
    </row>
    <row r="4" spans="1:9">
      <c r="A4">
        <v>2</v>
      </c>
      <c r="B4">
        <v>11</v>
      </c>
      <c r="C4">
        <v>4.4000000000000004</v>
      </c>
      <c r="D4">
        <v>3</v>
      </c>
      <c r="E4">
        <f t="shared" ref="E4:E6" si="0">B4-C4-D4</f>
        <v>3.5999999999999996</v>
      </c>
    </row>
    <row r="5" spans="1:9">
      <c r="A5">
        <v>3</v>
      </c>
      <c r="B5">
        <v>12</v>
      </c>
      <c r="C5">
        <v>4.8</v>
      </c>
      <c r="D5">
        <v>2</v>
      </c>
      <c r="E5">
        <f t="shared" si="0"/>
        <v>5.2</v>
      </c>
    </row>
    <row r="6" spans="1:9">
      <c r="A6" s="3">
        <v>4</v>
      </c>
      <c r="B6" s="3">
        <v>13</v>
      </c>
      <c r="C6" s="3">
        <v>5.2</v>
      </c>
      <c r="D6" s="3">
        <v>1</v>
      </c>
      <c r="E6" s="3">
        <f t="shared" si="0"/>
        <v>6.8</v>
      </c>
    </row>
    <row r="9" spans="1:9">
      <c r="A9" s="3" t="s">
        <v>0</v>
      </c>
      <c r="B9" s="3">
        <v>0</v>
      </c>
      <c r="C9" s="3">
        <v>1</v>
      </c>
      <c r="D9" s="3">
        <v>2</v>
      </c>
      <c r="E9" s="3">
        <v>3</v>
      </c>
      <c r="F9" s="3">
        <v>4</v>
      </c>
    </row>
    <row r="10" spans="1:9">
      <c r="A10" s="11" t="s">
        <v>16</v>
      </c>
      <c r="B10" s="11">
        <v>15</v>
      </c>
      <c r="C10" s="11"/>
      <c r="D10" s="11">
        <v>2</v>
      </c>
      <c r="E10" s="11"/>
      <c r="F10" s="11"/>
      <c r="H10" s="11"/>
    </row>
    <row r="11" spans="1:9">
      <c r="A11" s="11" t="s">
        <v>18</v>
      </c>
      <c r="B11" s="11"/>
      <c r="C11" s="11"/>
      <c r="D11" s="11"/>
      <c r="E11" s="11"/>
      <c r="F11" s="11">
        <f>SUM(B10:F10)-SUM(C15:F15)</f>
        <v>7</v>
      </c>
      <c r="G11" s="11"/>
      <c r="H11" s="11"/>
      <c r="I11" s="11"/>
    </row>
    <row r="12" spans="1:9">
      <c r="A12" s="11" t="s">
        <v>17</v>
      </c>
      <c r="B12" s="11">
        <f>0.1*C13</f>
        <v>1</v>
      </c>
      <c r="C12" s="11">
        <f t="shared" ref="C12:E12" si="1">0.1*D13</f>
        <v>1.1000000000000001</v>
      </c>
      <c r="D12" s="11">
        <f t="shared" si="1"/>
        <v>1.2000000000000002</v>
      </c>
      <c r="E12" s="11">
        <f t="shared" si="1"/>
        <v>1.3</v>
      </c>
      <c r="F12" s="11"/>
      <c r="G12" s="11"/>
      <c r="H12" s="11"/>
      <c r="I12" s="11"/>
    </row>
    <row r="13" spans="1:9">
      <c r="A13" s="11" t="s">
        <v>19</v>
      </c>
      <c r="B13" s="11"/>
      <c r="C13">
        <v>10</v>
      </c>
      <c r="D13">
        <v>11</v>
      </c>
      <c r="E13">
        <v>12</v>
      </c>
      <c r="F13" s="11">
        <v>13</v>
      </c>
      <c r="G13" s="11"/>
      <c r="H13" s="11"/>
      <c r="I13" s="11"/>
    </row>
    <row r="14" spans="1:9">
      <c r="A14" s="11" t="s">
        <v>5</v>
      </c>
      <c r="B14" s="11"/>
      <c r="C14">
        <v>4</v>
      </c>
      <c r="D14">
        <v>4.4000000000000004</v>
      </c>
      <c r="E14">
        <v>4.8</v>
      </c>
      <c r="F14" s="11">
        <v>5.2</v>
      </c>
      <c r="G14" s="11"/>
      <c r="H14" s="11"/>
      <c r="I14" s="11"/>
    </row>
    <row r="15" spans="1:9">
      <c r="A15" s="11" t="s">
        <v>2</v>
      </c>
      <c r="B15" s="11"/>
      <c r="C15">
        <v>4</v>
      </c>
      <c r="D15">
        <v>3</v>
      </c>
      <c r="E15">
        <v>2</v>
      </c>
      <c r="F15" s="11">
        <v>1</v>
      </c>
      <c r="G15" s="11"/>
      <c r="H15" s="11"/>
      <c r="I15" s="11"/>
    </row>
    <row r="16" spans="1:9">
      <c r="A16" s="11" t="s">
        <v>6</v>
      </c>
      <c r="B16" s="11"/>
      <c r="C16">
        <f>C13-C14-C15</f>
        <v>2</v>
      </c>
      <c r="D16">
        <f>D13-D14-D15</f>
        <v>3.5999999999999996</v>
      </c>
      <c r="E16">
        <f>E13-E14-E15</f>
        <v>5.2</v>
      </c>
      <c r="F16" s="11">
        <f>F13-F14-F15</f>
        <v>6.8</v>
      </c>
      <c r="G16" s="11"/>
      <c r="H16" s="11"/>
      <c r="I16" s="11"/>
    </row>
    <row r="17" spans="1:9">
      <c r="A17" s="11" t="s">
        <v>7</v>
      </c>
      <c r="B17" s="11"/>
      <c r="C17" s="11">
        <f>C16*(1-0.4)</f>
        <v>1.2</v>
      </c>
      <c r="D17" s="11">
        <f>D16*(1-0.4)</f>
        <v>2.1599999999999997</v>
      </c>
      <c r="E17" s="11">
        <f>E16*(1-0.4)</f>
        <v>3.12</v>
      </c>
      <c r="F17" s="11">
        <f>F16*(1-0.4)</f>
        <v>4.08</v>
      </c>
      <c r="G17" s="11"/>
      <c r="H17" s="11"/>
      <c r="I17" s="11"/>
    </row>
    <row r="18" spans="1:9">
      <c r="A18" s="11" t="s">
        <v>20</v>
      </c>
      <c r="B18" s="11">
        <v>1</v>
      </c>
      <c r="C18" s="11">
        <f>C12-B12</f>
        <v>0.10000000000000009</v>
      </c>
      <c r="D18" s="11">
        <f>D12-C12</f>
        <v>0.10000000000000009</v>
      </c>
      <c r="E18" s="11">
        <f>E12-D12</f>
        <v>9.9999999999999867E-2</v>
      </c>
      <c r="F18" s="11">
        <f>F12-E12</f>
        <v>-1.3</v>
      </c>
      <c r="G18" s="11"/>
      <c r="H18" s="11"/>
      <c r="I18" s="11"/>
    </row>
    <row r="19" spans="1:9">
      <c r="A19" s="7" t="s">
        <v>21</v>
      </c>
      <c r="B19" s="7">
        <f>-B10+B11+B17+B15-B18</f>
        <v>-16</v>
      </c>
      <c r="C19" s="7">
        <f>-C10+C11+C17+C15-C18</f>
        <v>5.0999999999999996</v>
      </c>
      <c r="D19" s="7">
        <f>-D10+D11+D17+D15-D18</f>
        <v>3.0599999999999996</v>
      </c>
      <c r="E19" s="7">
        <f>-E10+E11+E17+E15-E18</f>
        <v>5.0200000000000005</v>
      </c>
      <c r="F19" s="7">
        <f>-F10+F11+F17+F15-F18</f>
        <v>13.38</v>
      </c>
      <c r="G19" s="11"/>
      <c r="H19" s="11"/>
      <c r="I19" s="11"/>
    </row>
    <row r="20" spans="1:9">
      <c r="A20" s="15" t="s">
        <v>24</v>
      </c>
      <c r="B20" s="7">
        <f>B19</f>
        <v>-16</v>
      </c>
      <c r="C20" s="7">
        <f>SUM($B$19:C19)</f>
        <v>-10.9</v>
      </c>
      <c r="D20" s="7">
        <f>SUM($B$19:D19)</f>
        <v>-7.8400000000000007</v>
      </c>
      <c r="E20" s="7">
        <f>SUM($B$19:E19)</f>
        <v>-2.8200000000000003</v>
      </c>
      <c r="F20" s="7">
        <f>SUM($B$19:F19)</f>
        <v>10.56</v>
      </c>
      <c r="G20" s="11"/>
      <c r="H20" s="11"/>
      <c r="I20" s="11"/>
    </row>
    <row r="21" spans="1:9">
      <c r="B21" s="12" t="s">
        <v>22</v>
      </c>
      <c r="C21" s="12" t="s">
        <v>23</v>
      </c>
    </row>
    <row r="22" spans="1:9">
      <c r="A22" s="13">
        <v>0.12</v>
      </c>
      <c r="B22" s="14">
        <f>B19+NPV(A22,C19:F19)</f>
        <v>3.0693534269575089</v>
      </c>
      <c r="C22" s="10">
        <f>IRR(B19:F19,0.12)</f>
        <v>0.19264138285306279</v>
      </c>
      <c r="D22" s="3"/>
      <c r="E22" s="3"/>
      <c r="F22" s="3"/>
    </row>
    <row r="25" spans="1:9">
      <c r="F25" s="11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Ex.1</vt:lpstr>
      <vt:lpstr>Ex.2</vt:lpstr>
      <vt:lpstr>Ex.3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2014-06-16T08:02:54Z</dcterms:created>
  <dcterms:modified xsi:type="dcterms:W3CDTF">2014-06-16T09:41:36Z</dcterms:modified>
</cp:coreProperties>
</file>