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Ex.2" sheetId="1" r:id="rId1"/>
    <sheet name="Ex.3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C22" i="2"/>
  <c r="K18"/>
  <c r="K19" s="1"/>
  <c r="D19"/>
  <c r="E19"/>
  <c r="F19"/>
  <c r="G19"/>
  <c r="H19"/>
  <c r="I19"/>
  <c r="J19"/>
  <c r="C19"/>
  <c r="E14"/>
  <c r="F14"/>
  <c r="G14"/>
  <c r="H14"/>
  <c r="I14"/>
  <c r="J14"/>
  <c r="K14"/>
  <c r="D14"/>
  <c r="C14"/>
  <c r="E15"/>
  <c r="E16" s="1"/>
  <c r="E17" s="1"/>
  <c r="F15"/>
  <c r="F16" s="1"/>
  <c r="F17" s="1"/>
  <c r="G15"/>
  <c r="G16" s="1"/>
  <c r="G17" s="1"/>
  <c r="H15"/>
  <c r="H16" s="1"/>
  <c r="H17" s="1"/>
  <c r="I15"/>
  <c r="I16" s="1"/>
  <c r="I17" s="1"/>
  <c r="J15"/>
  <c r="J16" s="1"/>
  <c r="J17" s="1"/>
  <c r="D15"/>
  <c r="D16" s="1"/>
  <c r="D17" s="1"/>
  <c r="C12"/>
  <c r="B17" i="1"/>
  <c r="C14"/>
  <c r="D14"/>
  <c r="E14"/>
  <c r="F14"/>
  <c r="G14"/>
  <c r="H14"/>
  <c r="I14"/>
  <c r="J14"/>
  <c r="B14"/>
  <c r="J13"/>
  <c r="D11"/>
  <c r="E11"/>
  <c r="F11"/>
  <c r="G11"/>
  <c r="H11"/>
  <c r="I11"/>
  <c r="J11"/>
  <c r="C11"/>
  <c r="D12"/>
  <c r="E12"/>
  <c r="F12"/>
  <c r="G12"/>
  <c r="H12"/>
  <c r="I12"/>
  <c r="J12"/>
  <c r="C12"/>
  <c r="B12"/>
  <c r="B9"/>
  <c r="C9" s="1"/>
  <c r="D8"/>
  <c r="E8"/>
  <c r="F8"/>
  <c r="G8"/>
  <c r="G10" s="1"/>
  <c r="H8"/>
  <c r="H10" s="1"/>
  <c r="I8"/>
  <c r="J8"/>
  <c r="C8"/>
  <c r="C10" s="1"/>
  <c r="D10"/>
  <c r="E10"/>
  <c r="F10"/>
  <c r="I10"/>
  <c r="J10"/>
  <c r="D7"/>
  <c r="E7"/>
  <c r="F7"/>
  <c r="G7"/>
  <c r="H7"/>
  <c r="I7"/>
  <c r="C7"/>
  <c r="D6"/>
  <c r="E6"/>
  <c r="F6"/>
  <c r="G6"/>
  <c r="H6"/>
  <c r="I6"/>
  <c r="J6"/>
  <c r="C6"/>
  <c r="E5"/>
  <c r="F5" s="1"/>
  <c r="G5" s="1"/>
  <c r="H5" s="1"/>
  <c r="I5" s="1"/>
  <c r="J5" s="1"/>
  <c r="D4"/>
  <c r="E4" s="1"/>
  <c r="F4" s="1"/>
  <c r="G4" s="1"/>
  <c r="H4" s="1"/>
  <c r="I4" s="1"/>
  <c r="J4" s="1"/>
  <c r="D5"/>
  <c r="D9" l="1"/>
  <c r="E9" s="1"/>
  <c r="F9" s="1"/>
  <c r="G9" s="1"/>
  <c r="H9" s="1"/>
  <c r="I9" s="1"/>
  <c r="J9" s="1"/>
  <c r="D1"/>
  <c r="E1" s="1"/>
  <c r="F1" s="1"/>
  <c r="G1" s="1"/>
  <c r="H1" s="1"/>
  <c r="I1" s="1"/>
  <c r="J1" s="1"/>
  <c r="C1"/>
</calcChain>
</file>

<file path=xl/sharedStrings.xml><?xml version="1.0" encoding="utf-8"?>
<sst xmlns="http://schemas.openxmlformats.org/spreadsheetml/2006/main" count="33" uniqueCount="21">
  <si>
    <t>Rent</t>
  </si>
  <si>
    <t>Investment</t>
  </si>
  <si>
    <t>Salvage value</t>
  </si>
  <si>
    <t>Sales</t>
  </si>
  <si>
    <t>Costs</t>
  </si>
  <si>
    <t>Working capital</t>
  </si>
  <si>
    <t>EBIT</t>
  </si>
  <si>
    <t>Depreciation</t>
  </si>
  <si>
    <t>Book value</t>
  </si>
  <si>
    <t>Change in WC</t>
  </si>
  <si>
    <t>EAT</t>
  </si>
  <si>
    <t>CF</t>
  </si>
  <si>
    <t>After-tax salvage value</t>
  </si>
  <si>
    <t>Cost of capital</t>
  </si>
  <si>
    <t>NPV</t>
  </si>
  <si>
    <t>Period</t>
  </si>
  <si>
    <t>Capital investment</t>
  </si>
  <si>
    <t>Cost of goods sold</t>
  </si>
  <si>
    <t>Other costs</t>
  </si>
  <si>
    <t>Change in W.C.</t>
  </si>
  <si>
    <t xml:space="preserve">Cost of capital 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</si>
</sst>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9" fontId="0" fillId="0" borderId="0" xfId="0" applyNumberFormat="1"/>
    <xf numFmtId="0" fontId="0" fillId="0" borderId="3" xfId="0" applyBorder="1"/>
    <xf numFmtId="0" fontId="0" fillId="0" borderId="0" xfId="0" applyFont="1"/>
    <xf numFmtId="0" fontId="1" fillId="0" borderId="2" xfId="0" applyFont="1" applyBorder="1" applyAlignment="1">
      <alignment horizontal="center"/>
    </xf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Fill="1" applyBorder="1"/>
    <xf numFmtId="0" fontId="0" fillId="0" borderId="4" xfId="0" applyBorder="1"/>
    <xf numFmtId="8" fontId="1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2" fontId="0" fillId="0" borderId="3" xfId="0" applyNumberForma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14" sqref="B14"/>
    </sheetView>
  </sheetViews>
  <sheetFormatPr defaultRowHeight="15"/>
  <cols>
    <col min="1" max="1" width="21.28515625" customWidth="1"/>
    <col min="2" max="2" width="13.28515625" bestFit="1" customWidth="1"/>
  </cols>
  <sheetData>
    <row r="1" spans="1:10">
      <c r="A1" s="1"/>
      <c r="B1" s="1">
        <v>0</v>
      </c>
      <c r="C1" s="1">
        <f>1+B1</f>
        <v>1</v>
      </c>
      <c r="D1" s="1">
        <f t="shared" ref="D1:J1" si="0">1+C1</f>
        <v>2</v>
      </c>
      <c r="E1" s="1">
        <f t="shared" si="0"/>
        <v>3</v>
      </c>
      <c r="F1" s="1">
        <f t="shared" si="0"/>
        <v>4</v>
      </c>
      <c r="G1" s="1">
        <f t="shared" si="0"/>
        <v>5</v>
      </c>
      <c r="H1" s="1">
        <f t="shared" si="0"/>
        <v>6</v>
      </c>
      <c r="I1" s="1">
        <f t="shared" si="0"/>
        <v>7</v>
      </c>
      <c r="J1" s="1">
        <f t="shared" si="0"/>
        <v>8</v>
      </c>
    </row>
    <row r="2" spans="1:10">
      <c r="A2" t="s">
        <v>1</v>
      </c>
      <c r="B2">
        <v>1200000</v>
      </c>
    </row>
    <row r="3" spans="1:10">
      <c r="A3" t="s">
        <v>2</v>
      </c>
      <c r="J3">
        <v>400000</v>
      </c>
    </row>
    <row r="4" spans="1:10">
      <c r="A4" t="s">
        <v>0</v>
      </c>
      <c r="C4">
        <v>100000</v>
      </c>
      <c r="D4">
        <f t="shared" ref="D4:J4" si="1">C4*(1+0.04)</f>
        <v>104000</v>
      </c>
      <c r="E4">
        <f t="shared" si="1"/>
        <v>108160</v>
      </c>
      <c r="F4">
        <f t="shared" si="1"/>
        <v>112486.40000000001</v>
      </c>
      <c r="G4">
        <f t="shared" si="1"/>
        <v>116985.85600000001</v>
      </c>
      <c r="H4">
        <f t="shared" si="1"/>
        <v>121665.29024000002</v>
      </c>
      <c r="I4">
        <f t="shared" si="1"/>
        <v>126531.90184960002</v>
      </c>
      <c r="J4">
        <f t="shared" si="1"/>
        <v>131593.17792358404</v>
      </c>
    </row>
    <row r="5" spans="1:10">
      <c r="A5" t="s">
        <v>3</v>
      </c>
      <c r="C5">
        <v>4200000</v>
      </c>
      <c r="D5">
        <f>C5*(1+0.05)</f>
        <v>4410000</v>
      </c>
      <c r="E5">
        <f t="shared" ref="E5:J5" si="2">D5*(1+0.05)</f>
        <v>4630500</v>
      </c>
      <c r="F5">
        <f t="shared" si="2"/>
        <v>4862025</v>
      </c>
      <c r="G5">
        <f t="shared" si="2"/>
        <v>5105126.25</v>
      </c>
      <c r="H5">
        <f t="shared" si="2"/>
        <v>5360382.5625</v>
      </c>
      <c r="I5">
        <f t="shared" si="2"/>
        <v>5628401.6906249998</v>
      </c>
      <c r="J5">
        <f t="shared" si="2"/>
        <v>5909821.7751562502</v>
      </c>
    </row>
    <row r="6" spans="1:10">
      <c r="A6" t="s">
        <v>4</v>
      </c>
      <c r="C6">
        <f>0.9*C5</f>
        <v>3780000</v>
      </c>
      <c r="D6">
        <f t="shared" ref="D6:J6" si="3">0.9*D5</f>
        <v>3969000</v>
      </c>
      <c r="E6">
        <f t="shared" si="3"/>
        <v>4167450</v>
      </c>
      <c r="F6">
        <f t="shared" si="3"/>
        <v>4375822.5</v>
      </c>
      <c r="G6">
        <f t="shared" si="3"/>
        <v>4594613.625</v>
      </c>
      <c r="H6">
        <f t="shared" si="3"/>
        <v>4824344.3062500004</v>
      </c>
      <c r="I6">
        <f t="shared" si="3"/>
        <v>5065561.5215624999</v>
      </c>
      <c r="J6">
        <f t="shared" si="3"/>
        <v>5318839.5976406252</v>
      </c>
    </row>
    <row r="7" spans="1:10">
      <c r="A7" s="1" t="s">
        <v>5</v>
      </c>
      <c r="B7" s="1">
        <v>350000</v>
      </c>
      <c r="C7" s="1">
        <f>0.1*C5</f>
        <v>420000</v>
      </c>
      <c r="D7" s="1">
        <f t="shared" ref="D7:I7" si="4">0.1*D5</f>
        <v>441000</v>
      </c>
      <c r="E7" s="1">
        <f t="shared" si="4"/>
        <v>463050</v>
      </c>
      <c r="F7" s="1">
        <f t="shared" si="4"/>
        <v>486202.5</v>
      </c>
      <c r="G7" s="1">
        <f t="shared" si="4"/>
        <v>510512.625</v>
      </c>
      <c r="H7" s="1">
        <f t="shared" si="4"/>
        <v>536038.25624999998</v>
      </c>
      <c r="I7" s="1">
        <f t="shared" si="4"/>
        <v>562840.1690625</v>
      </c>
      <c r="J7" s="1"/>
    </row>
    <row r="8" spans="1:10">
      <c r="A8" s="2" t="s">
        <v>7</v>
      </c>
      <c r="C8">
        <f>$B$2/10</f>
        <v>120000</v>
      </c>
      <c r="D8">
        <f t="shared" ref="D8:J8" si="5">$B$2/10</f>
        <v>120000</v>
      </c>
      <c r="E8">
        <f t="shared" si="5"/>
        <v>120000</v>
      </c>
      <c r="F8">
        <f t="shared" si="5"/>
        <v>120000</v>
      </c>
      <c r="G8">
        <f t="shared" si="5"/>
        <v>120000</v>
      </c>
      <c r="H8">
        <f t="shared" si="5"/>
        <v>120000</v>
      </c>
      <c r="I8">
        <f t="shared" si="5"/>
        <v>120000</v>
      </c>
      <c r="J8">
        <f t="shared" si="5"/>
        <v>120000</v>
      </c>
    </row>
    <row r="9" spans="1:10">
      <c r="A9" s="2" t="s">
        <v>8</v>
      </c>
      <c r="B9">
        <f>B2</f>
        <v>1200000</v>
      </c>
      <c r="C9">
        <f>B9-C8</f>
        <v>1080000</v>
      </c>
      <c r="D9">
        <f t="shared" ref="D9:J9" si="6">C9-D8</f>
        <v>960000</v>
      </c>
      <c r="E9">
        <f t="shared" si="6"/>
        <v>840000</v>
      </c>
      <c r="F9">
        <f t="shared" si="6"/>
        <v>720000</v>
      </c>
      <c r="G9">
        <f t="shared" si="6"/>
        <v>600000</v>
      </c>
      <c r="H9">
        <f t="shared" si="6"/>
        <v>480000</v>
      </c>
      <c r="I9">
        <f t="shared" si="6"/>
        <v>360000</v>
      </c>
      <c r="J9">
        <f t="shared" si="6"/>
        <v>240000</v>
      </c>
    </row>
    <row r="10" spans="1:10">
      <c r="A10" s="2" t="s">
        <v>6</v>
      </c>
      <c r="C10">
        <f>C5-C6-C4-C8</f>
        <v>200000</v>
      </c>
      <c r="D10">
        <f t="shared" ref="D10:J10" si="7">D5-D6-D4-D8</f>
        <v>217000</v>
      </c>
      <c r="E10">
        <f t="shared" si="7"/>
        <v>234890</v>
      </c>
      <c r="F10">
        <f t="shared" si="7"/>
        <v>253716.09999999998</v>
      </c>
      <c r="G10">
        <f t="shared" si="7"/>
        <v>273526.76899999997</v>
      </c>
      <c r="H10">
        <f t="shared" si="7"/>
        <v>294372.96600999963</v>
      </c>
      <c r="I10">
        <f t="shared" si="7"/>
        <v>316308.26721289987</v>
      </c>
      <c r="J10">
        <f t="shared" si="7"/>
        <v>339388.99959204101</v>
      </c>
    </row>
    <row r="11" spans="1:10">
      <c r="A11" s="2" t="s">
        <v>10</v>
      </c>
      <c r="C11">
        <f>C10*(1-0.35)</f>
        <v>130000</v>
      </c>
      <c r="D11">
        <f t="shared" ref="D11:J11" si="8">D10*(1-0.35)</f>
        <v>141050</v>
      </c>
      <c r="E11">
        <f t="shared" si="8"/>
        <v>152678.5</v>
      </c>
      <c r="F11">
        <f t="shared" si="8"/>
        <v>164915.465</v>
      </c>
      <c r="G11">
        <f t="shared" si="8"/>
        <v>177792.39984999999</v>
      </c>
      <c r="H11">
        <f t="shared" si="8"/>
        <v>191342.42790649977</v>
      </c>
      <c r="I11">
        <f t="shared" si="8"/>
        <v>205600.37368838492</v>
      </c>
      <c r="J11">
        <f t="shared" si="8"/>
        <v>220602.84973482665</v>
      </c>
    </row>
    <row r="12" spans="1:10">
      <c r="A12" s="2" t="s">
        <v>9</v>
      </c>
      <c r="B12">
        <f>B7</f>
        <v>350000</v>
      </c>
      <c r="C12">
        <f>C7-B7</f>
        <v>70000</v>
      </c>
      <c r="D12">
        <f t="shared" ref="D12:J12" si="9">D7-C7</f>
        <v>21000</v>
      </c>
      <c r="E12">
        <f t="shared" si="9"/>
        <v>22050</v>
      </c>
      <c r="F12">
        <f t="shared" si="9"/>
        <v>23152.5</v>
      </c>
      <c r="G12">
        <f t="shared" si="9"/>
        <v>24310.125</v>
      </c>
      <c r="H12">
        <f t="shared" si="9"/>
        <v>25525.631249999977</v>
      </c>
      <c r="I12">
        <f t="shared" si="9"/>
        <v>26801.912812500028</v>
      </c>
      <c r="J12">
        <f t="shared" si="9"/>
        <v>-562840.1690625</v>
      </c>
    </row>
    <row r="13" spans="1:10">
      <c r="A13" s="3" t="s">
        <v>12</v>
      </c>
      <c r="B13" s="1"/>
      <c r="C13" s="1"/>
      <c r="D13" s="1"/>
      <c r="E13" s="1"/>
      <c r="F13" s="1"/>
      <c r="G13" s="1"/>
      <c r="H13" s="1"/>
      <c r="I13" s="1"/>
      <c r="J13" s="1">
        <f>J3-0.35*(J3-J9)</f>
        <v>344000</v>
      </c>
    </row>
    <row r="14" spans="1:10">
      <c r="A14" s="17" t="s">
        <v>11</v>
      </c>
      <c r="B14" s="18">
        <f>-B2+(B11+B8-B12)+B13</f>
        <v>-1550000</v>
      </c>
      <c r="C14" s="18">
        <f t="shared" ref="C14:J14" si="10">-C2+(C11+C8-C12)+C13</f>
        <v>180000</v>
      </c>
      <c r="D14" s="18">
        <f t="shared" si="10"/>
        <v>240050</v>
      </c>
      <c r="E14" s="18">
        <f t="shared" si="10"/>
        <v>250628.5</v>
      </c>
      <c r="F14" s="18">
        <f t="shared" si="10"/>
        <v>261762.96499999997</v>
      </c>
      <c r="G14" s="18">
        <f t="shared" si="10"/>
        <v>273482.27484999999</v>
      </c>
      <c r="H14" s="18">
        <f t="shared" si="10"/>
        <v>285816.79665649979</v>
      </c>
      <c r="I14" s="18">
        <f t="shared" si="10"/>
        <v>298798.46087588486</v>
      </c>
      <c r="J14" s="18">
        <f t="shared" si="10"/>
        <v>1247443.0187973266</v>
      </c>
    </row>
    <row r="16" spans="1:10">
      <c r="A16" t="s">
        <v>13</v>
      </c>
      <c r="B16" s="4">
        <v>0.12</v>
      </c>
    </row>
    <row r="17" spans="1:10">
      <c r="A17" s="1" t="s">
        <v>14</v>
      </c>
      <c r="B17" s="19">
        <f>NPV(B16,C14:J14)+B14</f>
        <v>85795.622301431606</v>
      </c>
      <c r="C17" s="1"/>
      <c r="D17" s="1"/>
      <c r="E17" s="1"/>
      <c r="F17" s="1"/>
      <c r="G17" s="1"/>
      <c r="H17" s="1"/>
      <c r="I17" s="1"/>
      <c r="J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4" workbookViewId="0">
      <selection activeCell="O14" sqref="O14"/>
    </sheetView>
  </sheetViews>
  <sheetFormatPr defaultRowHeight="15"/>
  <cols>
    <col min="2" max="2" width="24.7109375" bestFit="1" customWidth="1"/>
    <col min="3" max="3" width="10.140625" customWidth="1"/>
  </cols>
  <sheetData>
    <row r="1" spans="1:11" ht="15.75" thickBot="1">
      <c r="A1" s="6"/>
      <c r="B1" s="6"/>
      <c r="C1" s="7" t="s">
        <v>15</v>
      </c>
      <c r="D1" s="7"/>
      <c r="E1" s="7"/>
      <c r="F1" s="7"/>
      <c r="G1" s="7"/>
      <c r="H1" s="7"/>
      <c r="I1" s="7"/>
      <c r="J1" s="7"/>
      <c r="K1" s="7"/>
    </row>
    <row r="2" spans="1:11" ht="15.75" thickBot="1">
      <c r="A2" s="8"/>
      <c r="B2" s="8"/>
      <c r="C2" s="9">
        <v>0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</row>
    <row r="3" spans="1:11">
      <c r="A3" s="10">
        <v>1</v>
      </c>
      <c r="B3" s="6" t="s">
        <v>16</v>
      </c>
      <c r="C3" s="10">
        <v>83.5</v>
      </c>
      <c r="D3" s="10"/>
      <c r="E3" s="10"/>
      <c r="F3" s="10"/>
      <c r="G3" s="10"/>
      <c r="H3" s="10"/>
      <c r="I3" s="10"/>
      <c r="J3" s="10"/>
      <c r="K3" s="10"/>
    </row>
    <row r="4" spans="1:11">
      <c r="A4" s="10">
        <v>2</v>
      </c>
      <c r="B4" t="s">
        <v>2</v>
      </c>
      <c r="C4" s="10"/>
      <c r="D4" s="10"/>
      <c r="E4" s="10"/>
      <c r="F4" s="10"/>
      <c r="G4" s="10"/>
      <c r="H4" s="10"/>
      <c r="I4" s="10"/>
      <c r="J4" s="10"/>
      <c r="K4" s="10">
        <v>12</v>
      </c>
    </row>
    <row r="5" spans="1:11">
      <c r="A5" s="10">
        <v>3</v>
      </c>
      <c r="B5" s="6" t="s">
        <v>5</v>
      </c>
      <c r="C5" s="10">
        <v>2.2999999999999998</v>
      </c>
      <c r="D5" s="10">
        <v>4.4000000000000004</v>
      </c>
      <c r="E5" s="10">
        <v>7.6</v>
      </c>
      <c r="F5" s="10">
        <v>6.9</v>
      </c>
      <c r="G5" s="10">
        <v>5.3</v>
      </c>
      <c r="H5" s="10">
        <v>3.2</v>
      </c>
      <c r="I5" s="10">
        <v>2.5</v>
      </c>
      <c r="J5" s="10">
        <v>0</v>
      </c>
      <c r="K5" s="10"/>
    </row>
    <row r="6" spans="1:11">
      <c r="A6" s="10">
        <v>4</v>
      </c>
      <c r="B6" t="s">
        <v>7</v>
      </c>
      <c r="C6" s="10"/>
      <c r="D6" s="10">
        <v>11.9</v>
      </c>
      <c r="E6" s="10">
        <v>11.9</v>
      </c>
      <c r="F6" s="10">
        <v>11.9</v>
      </c>
      <c r="G6" s="10">
        <v>11.9</v>
      </c>
      <c r="H6" s="10">
        <v>11.9</v>
      </c>
      <c r="I6" s="10">
        <v>11.9</v>
      </c>
      <c r="J6" s="10">
        <v>11.9</v>
      </c>
      <c r="K6" s="10"/>
    </row>
    <row r="7" spans="1:11">
      <c r="A7" s="10">
        <v>5</v>
      </c>
      <c r="B7" s="6" t="s">
        <v>3</v>
      </c>
      <c r="C7" s="10"/>
      <c r="D7" s="10">
        <v>27</v>
      </c>
      <c r="E7" s="10">
        <v>51.3</v>
      </c>
      <c r="F7" s="10">
        <v>89.1</v>
      </c>
      <c r="G7" s="10">
        <v>81</v>
      </c>
      <c r="H7" s="10">
        <v>62.1</v>
      </c>
      <c r="I7" s="10">
        <v>37.799999999999997</v>
      </c>
      <c r="J7" s="10">
        <v>29.7</v>
      </c>
      <c r="K7" s="10"/>
    </row>
    <row r="8" spans="1:11">
      <c r="A8" s="10">
        <v>6</v>
      </c>
      <c r="B8" s="6" t="s">
        <v>17</v>
      </c>
      <c r="C8" s="10"/>
      <c r="D8" s="10">
        <v>9.1999999999999993</v>
      </c>
      <c r="E8" s="10">
        <v>17.399999999999999</v>
      </c>
      <c r="F8" s="10">
        <v>30.3</v>
      </c>
      <c r="G8" s="10">
        <v>27.5</v>
      </c>
      <c r="H8" s="10">
        <v>21.1</v>
      </c>
      <c r="I8" s="10">
        <v>12.9</v>
      </c>
      <c r="J8" s="10">
        <v>10.1</v>
      </c>
      <c r="K8" s="10"/>
    </row>
    <row r="9" spans="1:11" ht="15.75" thickBot="1">
      <c r="A9" s="11">
        <v>7</v>
      </c>
      <c r="B9" s="8" t="s">
        <v>18</v>
      </c>
      <c r="C9" s="11"/>
      <c r="D9" s="11">
        <v>15.5</v>
      </c>
      <c r="E9" s="11">
        <v>15.5</v>
      </c>
      <c r="F9" s="11">
        <v>5.2</v>
      </c>
      <c r="G9" s="11">
        <v>5.2</v>
      </c>
      <c r="H9" s="11">
        <v>5.2</v>
      </c>
      <c r="I9" s="11">
        <v>5.2</v>
      </c>
      <c r="J9" s="11">
        <v>5.2</v>
      </c>
      <c r="K9" s="11"/>
    </row>
    <row r="10" spans="1:11">
      <c r="K10" s="10"/>
    </row>
    <row r="11" spans="1:11" ht="15.75" thickBot="1">
      <c r="A11" s="20"/>
      <c r="B11" s="12"/>
      <c r="C11" s="14">
        <v>0</v>
      </c>
      <c r="D11" s="14">
        <v>1</v>
      </c>
      <c r="E11" s="14">
        <v>2</v>
      </c>
      <c r="F11" s="14">
        <v>3</v>
      </c>
      <c r="G11" s="14">
        <v>4</v>
      </c>
      <c r="H11" s="14">
        <v>5</v>
      </c>
      <c r="I11" s="14">
        <v>6</v>
      </c>
      <c r="J11" s="14">
        <v>7</v>
      </c>
      <c r="K11" s="14">
        <v>8</v>
      </c>
    </row>
    <row r="12" spans="1:11">
      <c r="A12" s="20"/>
      <c r="B12" s="15" t="s">
        <v>16</v>
      </c>
      <c r="C12" s="12">
        <f>C3</f>
        <v>83.5</v>
      </c>
      <c r="D12" s="12"/>
      <c r="E12" s="12"/>
      <c r="F12" s="12"/>
      <c r="G12" s="12"/>
      <c r="H12" s="12"/>
      <c r="I12" s="12"/>
      <c r="J12" s="12"/>
      <c r="K12" s="12"/>
    </row>
    <row r="13" spans="1:11">
      <c r="A13" s="20"/>
      <c r="B13" s="21" t="s">
        <v>2</v>
      </c>
      <c r="C13" s="12"/>
      <c r="D13" s="12"/>
      <c r="E13" s="12"/>
      <c r="F13" s="12"/>
      <c r="G13" s="12"/>
      <c r="H13" s="12"/>
      <c r="I13" s="12"/>
      <c r="J13" s="12"/>
      <c r="K13" s="12">
        <v>12</v>
      </c>
    </row>
    <row r="14" spans="1:11">
      <c r="A14" s="20"/>
      <c r="B14" s="15" t="s">
        <v>19</v>
      </c>
      <c r="C14" s="12">
        <f>C5</f>
        <v>2.2999999999999998</v>
      </c>
      <c r="D14" s="12">
        <f>D5-C5</f>
        <v>2.1000000000000005</v>
      </c>
      <c r="E14" s="12">
        <f t="shared" ref="E14:K14" si="0">E5-D5</f>
        <v>3.1999999999999993</v>
      </c>
      <c r="F14" s="12">
        <f t="shared" si="0"/>
        <v>-0.69999999999999929</v>
      </c>
      <c r="G14" s="12">
        <f t="shared" si="0"/>
        <v>-1.6000000000000005</v>
      </c>
      <c r="H14" s="12">
        <f t="shared" si="0"/>
        <v>-2.0999999999999996</v>
      </c>
      <c r="I14" s="12">
        <f t="shared" si="0"/>
        <v>-0.70000000000000018</v>
      </c>
      <c r="J14" s="12">
        <f t="shared" si="0"/>
        <v>-2.5</v>
      </c>
      <c r="K14" s="12">
        <f t="shared" si="0"/>
        <v>0</v>
      </c>
    </row>
    <row r="15" spans="1:11">
      <c r="A15" s="6"/>
      <c r="B15" s="15" t="s">
        <v>7</v>
      </c>
      <c r="C15" s="12"/>
      <c r="D15" s="12">
        <f>D6</f>
        <v>11.9</v>
      </c>
      <c r="E15" s="12">
        <f t="shared" ref="E15:J15" si="1">E6</f>
        <v>11.9</v>
      </c>
      <c r="F15" s="12">
        <f t="shared" si="1"/>
        <v>11.9</v>
      </c>
      <c r="G15" s="12">
        <f t="shared" si="1"/>
        <v>11.9</v>
      </c>
      <c r="H15" s="12">
        <f t="shared" si="1"/>
        <v>11.9</v>
      </c>
      <c r="I15" s="12">
        <f t="shared" si="1"/>
        <v>11.9</v>
      </c>
      <c r="J15" s="12">
        <f t="shared" si="1"/>
        <v>11.9</v>
      </c>
      <c r="K15" s="12"/>
    </row>
    <row r="16" spans="1:11">
      <c r="A16" s="6"/>
      <c r="B16" s="21" t="s">
        <v>6</v>
      </c>
      <c r="C16" s="12"/>
      <c r="D16" s="12">
        <f>D7-D8-D9-D15</f>
        <v>-9.6</v>
      </c>
      <c r="E16" s="12">
        <f>E7-E8-E9-E15</f>
        <v>6.4999999999999982</v>
      </c>
      <c r="F16" s="12">
        <f>F7-F8-F9-F15</f>
        <v>41.699999999999996</v>
      </c>
      <c r="G16" s="12">
        <f>G7-G8-G9-G15</f>
        <v>36.4</v>
      </c>
      <c r="H16" s="12">
        <f>H7-H8-H9-H15</f>
        <v>23.9</v>
      </c>
      <c r="I16" s="12">
        <f>I7-I8-I9-I15</f>
        <v>7.7999999999999989</v>
      </c>
      <c r="J16" s="12">
        <f>J7-J8-J9-J15</f>
        <v>2.5000000000000018</v>
      </c>
      <c r="K16" s="12"/>
    </row>
    <row r="17" spans="2:11">
      <c r="B17" s="22" t="s">
        <v>10</v>
      </c>
      <c r="C17" s="23"/>
      <c r="D17" s="23">
        <f>D16*(1-0.35)</f>
        <v>-6.24</v>
      </c>
      <c r="E17" s="23">
        <f t="shared" ref="E17:J17" si="2">E16*(1-0.35)</f>
        <v>4.2249999999999988</v>
      </c>
      <c r="F17" s="23">
        <f t="shared" si="2"/>
        <v>27.104999999999997</v>
      </c>
      <c r="G17" s="23">
        <f t="shared" si="2"/>
        <v>23.66</v>
      </c>
      <c r="H17" s="23">
        <f t="shared" si="2"/>
        <v>15.535</v>
      </c>
      <c r="I17" s="23">
        <f t="shared" si="2"/>
        <v>5.0699999999999994</v>
      </c>
      <c r="J17" s="23">
        <f t="shared" si="2"/>
        <v>1.6250000000000011</v>
      </c>
      <c r="K17" s="23"/>
    </row>
    <row r="18" spans="2:11" ht="15.75" thickBot="1">
      <c r="B18" s="16" t="s">
        <v>12</v>
      </c>
      <c r="C18" s="13"/>
      <c r="D18" s="13"/>
      <c r="E18" s="13"/>
      <c r="F18" s="13"/>
      <c r="G18" s="13"/>
      <c r="H18" s="13"/>
      <c r="I18" s="13"/>
      <c r="J18" s="13"/>
      <c r="K18" s="13">
        <f>K13*(1-0.35)</f>
        <v>7.8000000000000007</v>
      </c>
    </row>
    <row r="19" spans="2:11" ht="15.75" thickBot="1">
      <c r="B19" s="16" t="s">
        <v>11</v>
      </c>
      <c r="C19" s="13">
        <f>-C12-C14+C17+C15+C18</f>
        <v>-85.8</v>
      </c>
      <c r="D19" s="13">
        <f t="shared" ref="D19:K19" si="3">-D12-D14+D17+D15+D18</f>
        <v>3.5600000000000005</v>
      </c>
      <c r="E19" s="13">
        <f t="shared" si="3"/>
        <v>12.925000000000001</v>
      </c>
      <c r="F19" s="13">
        <f t="shared" si="3"/>
        <v>39.704999999999998</v>
      </c>
      <c r="G19" s="13">
        <f t="shared" si="3"/>
        <v>37.160000000000004</v>
      </c>
      <c r="H19" s="13">
        <f t="shared" si="3"/>
        <v>29.534999999999997</v>
      </c>
      <c r="I19" s="13">
        <f t="shared" si="3"/>
        <v>17.670000000000002</v>
      </c>
      <c r="J19" s="13">
        <f t="shared" si="3"/>
        <v>16.025000000000002</v>
      </c>
      <c r="K19" s="13">
        <f t="shared" si="3"/>
        <v>7.8000000000000007</v>
      </c>
    </row>
    <row r="21" spans="2:11">
      <c r="B21" s="24" t="s">
        <v>20</v>
      </c>
      <c r="C21" s="4">
        <v>0.11</v>
      </c>
    </row>
    <row r="22" spans="2:11" ht="15.75" thickBot="1">
      <c r="B22" s="25" t="s">
        <v>14</v>
      </c>
      <c r="C22" s="26">
        <f>C19+NPV(C21,D19:K19)</f>
        <v>19.485715204217215</v>
      </c>
      <c r="D22" s="5"/>
      <c r="E22" s="5"/>
      <c r="F22" s="5"/>
      <c r="G22" s="5"/>
      <c r="H22" s="5"/>
      <c r="I22" s="5"/>
      <c r="J22" s="5"/>
      <c r="K22" s="5"/>
    </row>
  </sheetData>
  <mergeCells count="1">
    <mergeCell ref="C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Ex.2</vt:lpstr>
      <vt:lpstr>Ex.3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2014-05-30T12:12:22Z</dcterms:created>
  <dcterms:modified xsi:type="dcterms:W3CDTF">2014-05-30T13:05:24Z</dcterms:modified>
</cp:coreProperties>
</file>