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heet 1" sheetId="1" r:id="rId1"/>
  </sheets>
  <calcPr calcId="0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  <c r="L10" i="1" s="1"/>
  <c r="L15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5" i="1"/>
  <c r="F6" i="1"/>
  <c r="F7" i="1"/>
  <c r="F4" i="1"/>
  <c r="K10" i="1" s="1"/>
  <c r="K12" i="1" l="1"/>
  <c r="K17" i="1" s="1"/>
  <c r="K15" i="1"/>
  <c r="K3" i="1"/>
  <c r="K4" i="1"/>
  <c r="L3" i="1"/>
  <c r="K6" i="1" l="1"/>
</calcChain>
</file>

<file path=xl/sharedStrings.xml><?xml version="1.0" encoding="utf-8"?>
<sst xmlns="http://schemas.openxmlformats.org/spreadsheetml/2006/main" count="29" uniqueCount="15">
  <si>
    <t>Date</t>
  </si>
  <si>
    <t>Adj Close</t>
  </si>
  <si>
    <t>Royal Dutch</t>
  </si>
  <si>
    <t>Roma Fin</t>
  </si>
  <si>
    <t>Return</t>
  </si>
  <si>
    <t>Standard Deviation</t>
  </si>
  <si>
    <t>correlation coefficient</t>
  </si>
  <si>
    <t>Standard Deviation of</t>
  </si>
  <si>
    <t>portfolio</t>
  </si>
  <si>
    <t>S&amp;P 500</t>
  </si>
  <si>
    <t>Beta</t>
  </si>
  <si>
    <t>Beta of portfolio</t>
  </si>
  <si>
    <t>Expected return</t>
  </si>
  <si>
    <t>Expected return of</t>
  </si>
  <si>
    <t>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</si>
</sst>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0" xfId="0" applyFont="1"/>
    <xf numFmtId="0" fontId="0" fillId="0" borderId="0" xfId="0" applyBorder="1"/>
    <xf numFmtId="0" fontId="0" fillId="0" borderId="10" xfId="0" applyBorder="1"/>
    <xf numFmtId="0" fontId="16" fillId="0" borderId="11" xfId="0" applyFont="1" applyBorder="1"/>
    <xf numFmtId="0" fontId="16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B29" sqref="B29"/>
    </sheetView>
  </sheetViews>
  <sheetFormatPr defaultRowHeight="15" x14ac:dyDescent="0.25"/>
  <cols>
    <col min="1" max="1" width="9.7109375" bestFit="1" customWidth="1"/>
    <col min="2" max="2" width="11.42578125" bestFit="1" customWidth="1"/>
    <col min="6" max="6" width="11.42578125" bestFit="1" customWidth="1"/>
    <col min="10" max="10" width="21" bestFit="1" customWidth="1"/>
    <col min="11" max="11" width="11.42578125" bestFit="1" customWidth="1"/>
  </cols>
  <sheetData>
    <row r="1" spans="1:12" ht="15.75" thickBot="1" x14ac:dyDescent="0.3">
      <c r="B1" s="2" t="s">
        <v>2</v>
      </c>
      <c r="C1" s="2" t="s">
        <v>3</v>
      </c>
      <c r="D1" s="2" t="s">
        <v>9</v>
      </c>
      <c r="F1" s="2" t="s">
        <v>2</v>
      </c>
      <c r="G1" s="2" t="s">
        <v>3</v>
      </c>
      <c r="H1" s="2" t="s">
        <v>9</v>
      </c>
      <c r="J1" s="2" t="s">
        <v>14</v>
      </c>
    </row>
    <row r="2" spans="1:12" x14ac:dyDescent="0.25">
      <c r="A2" t="s">
        <v>0</v>
      </c>
      <c r="B2" t="s">
        <v>1</v>
      </c>
      <c r="C2" t="s">
        <v>1</v>
      </c>
      <c r="D2" t="s">
        <v>1</v>
      </c>
      <c r="F2" t="s">
        <v>4</v>
      </c>
      <c r="G2" t="s">
        <v>4</v>
      </c>
      <c r="H2" t="s">
        <v>4</v>
      </c>
      <c r="J2" s="4"/>
      <c r="K2" s="5" t="s">
        <v>2</v>
      </c>
      <c r="L2" s="6" t="s">
        <v>3</v>
      </c>
    </row>
    <row r="3" spans="1:12" x14ac:dyDescent="0.25">
      <c r="A3" s="1">
        <v>39756</v>
      </c>
      <c r="B3">
        <v>45.22</v>
      </c>
      <c r="C3">
        <v>13.5</v>
      </c>
      <c r="D3">
        <v>896.24</v>
      </c>
      <c r="J3" s="7" t="s">
        <v>5</v>
      </c>
      <c r="K3" s="3">
        <f>STDEV(F4:F39)*SQRT(12)</f>
        <v>0.26474983381022654</v>
      </c>
      <c r="L3" s="8">
        <f>STDEV(G4:G39)*SQRT(12)</f>
        <v>0.24300508874749674</v>
      </c>
    </row>
    <row r="4" spans="1:12" x14ac:dyDescent="0.25">
      <c r="A4" s="1">
        <v>39783</v>
      </c>
      <c r="B4">
        <v>44.79</v>
      </c>
      <c r="C4">
        <v>11.54</v>
      </c>
      <c r="D4">
        <v>903.25</v>
      </c>
      <c r="F4">
        <f>(B4-B3)/B3</f>
        <v>-9.5090667846085743E-3</v>
      </c>
      <c r="G4">
        <f>(C4-C3)/C3</f>
        <v>-0.14518518518518525</v>
      </c>
      <c r="H4">
        <f>(D4-D3)/D3</f>
        <v>7.8215656520574748E-3</v>
      </c>
      <c r="J4" s="7" t="s">
        <v>6</v>
      </c>
      <c r="K4" s="3">
        <f>CORREL(F4:F39,G4:G39)</f>
        <v>0.37698056337812663</v>
      </c>
      <c r="L4" s="8"/>
    </row>
    <row r="5" spans="1:12" x14ac:dyDescent="0.25">
      <c r="A5" s="1">
        <v>39815</v>
      </c>
      <c r="B5">
        <v>41.65</v>
      </c>
      <c r="C5">
        <v>10.5</v>
      </c>
      <c r="D5">
        <v>825.88</v>
      </c>
      <c r="F5">
        <f t="shared" ref="F5:F39" si="0">(B5-B4)/B4</f>
        <v>-7.0104934137084185E-2</v>
      </c>
      <c r="G5">
        <f t="shared" ref="G5:G39" si="1">(C5-C4)/C4</f>
        <v>-9.0121317157712238E-2</v>
      </c>
      <c r="H5">
        <f t="shared" ref="H5:H39" si="2">(D5-D4)/D4</f>
        <v>-8.5657348463880442E-2</v>
      </c>
      <c r="J5" s="7"/>
      <c r="K5" s="3"/>
      <c r="L5" s="8"/>
    </row>
    <row r="6" spans="1:12" x14ac:dyDescent="0.25">
      <c r="A6" s="1">
        <v>39846</v>
      </c>
      <c r="B6">
        <v>37.79</v>
      </c>
      <c r="C6">
        <v>10.199999999999999</v>
      </c>
      <c r="D6">
        <v>735.09</v>
      </c>
      <c r="F6">
        <f t="shared" si="0"/>
        <v>-9.267707082833132E-2</v>
      </c>
      <c r="G6">
        <f t="shared" si="1"/>
        <v>-2.857142857142864E-2</v>
      </c>
      <c r="H6">
        <f t="shared" si="2"/>
        <v>-0.10993122487528451</v>
      </c>
      <c r="J6" s="7" t="s">
        <v>7</v>
      </c>
      <c r="K6" s="3">
        <f>SQRT((0.5^2)*(K3^2)+(0.5^2)*(L3^2)+2*0.5*0.5*K4*K3*L3)</f>
        <v>0.21074300498538853</v>
      </c>
      <c r="L6" s="8"/>
    </row>
    <row r="7" spans="1:12" ht="15.75" thickBot="1" x14ac:dyDescent="0.3">
      <c r="A7" s="1">
        <v>39874</v>
      </c>
      <c r="B7">
        <v>38.08</v>
      </c>
      <c r="C7">
        <v>11.95</v>
      </c>
      <c r="D7">
        <v>797.87</v>
      </c>
      <c r="F7">
        <f t="shared" si="0"/>
        <v>7.6739878274675617E-3</v>
      </c>
      <c r="G7">
        <f t="shared" si="1"/>
        <v>0.17156862745098039</v>
      </c>
      <c r="H7">
        <f t="shared" si="2"/>
        <v>8.5404508291501674E-2</v>
      </c>
      <c r="J7" s="9" t="s">
        <v>8</v>
      </c>
      <c r="K7" s="10"/>
      <c r="L7" s="11"/>
    </row>
    <row r="8" spans="1:12" ht="15.75" thickBot="1" x14ac:dyDescent="0.3">
      <c r="A8" s="1">
        <v>39904</v>
      </c>
      <c r="B8">
        <v>39.26</v>
      </c>
      <c r="C8">
        <v>12.08</v>
      </c>
      <c r="D8">
        <v>872.81</v>
      </c>
      <c r="F8">
        <f t="shared" si="0"/>
        <v>3.0987394957983187E-2</v>
      </c>
      <c r="G8">
        <f t="shared" si="1"/>
        <v>1.0878661087866176E-2</v>
      </c>
      <c r="H8">
        <f t="shared" si="2"/>
        <v>9.3925075513554765E-2</v>
      </c>
    </row>
    <row r="9" spans="1:12" x14ac:dyDescent="0.25">
      <c r="A9" s="1">
        <v>39934</v>
      </c>
      <c r="B9">
        <v>47.16</v>
      </c>
      <c r="C9">
        <v>11.69</v>
      </c>
      <c r="D9">
        <v>919.14</v>
      </c>
      <c r="F9">
        <f t="shared" si="0"/>
        <v>0.20122261844116146</v>
      </c>
      <c r="G9">
        <f t="shared" si="1"/>
        <v>-3.2284768211920577E-2</v>
      </c>
      <c r="H9">
        <f t="shared" si="2"/>
        <v>5.3081426656431577E-2</v>
      </c>
      <c r="J9" s="4"/>
      <c r="K9" s="5" t="s">
        <v>2</v>
      </c>
      <c r="L9" s="6" t="s">
        <v>3</v>
      </c>
    </row>
    <row r="10" spans="1:12" x14ac:dyDescent="0.25">
      <c r="A10" s="1">
        <v>39965</v>
      </c>
      <c r="B10">
        <v>43.91</v>
      </c>
      <c r="C10">
        <v>11.83</v>
      </c>
      <c r="D10">
        <v>919.32</v>
      </c>
      <c r="F10">
        <f t="shared" si="0"/>
        <v>-6.8914334181509759E-2</v>
      </c>
      <c r="G10">
        <f t="shared" si="1"/>
        <v>1.1976047904191666E-2</v>
      </c>
      <c r="H10">
        <f t="shared" si="2"/>
        <v>1.9583523728709844E-4</v>
      </c>
      <c r="J10" s="7" t="s">
        <v>10</v>
      </c>
      <c r="K10" s="3">
        <f>SLOPE(F4:F39-0.03/12,H4:H39-0.03/12)</f>
        <v>1.100876614763538</v>
      </c>
      <c r="L10" s="8">
        <f>SLOPE(G4:G39-0.03/12,H4:H39-0.03/12)</f>
        <v>0.78322407245595216</v>
      </c>
    </row>
    <row r="11" spans="1:12" x14ac:dyDescent="0.25">
      <c r="A11" s="1">
        <v>39995</v>
      </c>
      <c r="B11">
        <v>46.05</v>
      </c>
      <c r="C11">
        <v>12.04</v>
      </c>
      <c r="D11">
        <v>987.48</v>
      </c>
      <c r="F11">
        <f t="shared" si="0"/>
        <v>4.8736051013436595E-2</v>
      </c>
      <c r="G11">
        <f t="shared" si="1"/>
        <v>1.7751479289940749E-2</v>
      </c>
      <c r="H11">
        <f t="shared" si="2"/>
        <v>7.4141756950789672E-2</v>
      </c>
      <c r="J11" s="7"/>
      <c r="K11" s="3"/>
      <c r="L11" s="8"/>
    </row>
    <row r="12" spans="1:12" ht="15.75" thickBot="1" x14ac:dyDescent="0.3">
      <c r="A12" s="1">
        <v>40028</v>
      </c>
      <c r="B12">
        <v>49.3</v>
      </c>
      <c r="C12">
        <v>11.84</v>
      </c>
      <c r="D12">
        <v>1020.62</v>
      </c>
      <c r="F12">
        <f t="shared" si="0"/>
        <v>7.0575461454940286E-2</v>
      </c>
      <c r="G12">
        <f t="shared" si="1"/>
        <v>-1.6611295681063065E-2</v>
      </c>
      <c r="H12">
        <f t="shared" si="2"/>
        <v>3.3560173370599897E-2</v>
      </c>
      <c r="J12" s="9" t="s">
        <v>11</v>
      </c>
      <c r="K12" s="10">
        <f>0.5*K10+0.5*L10</f>
        <v>0.94205034360974516</v>
      </c>
      <c r="L12" s="11"/>
    </row>
    <row r="13" spans="1:12" ht="15.75" thickBot="1" x14ac:dyDescent="0.3">
      <c r="A13" s="1">
        <v>40057</v>
      </c>
      <c r="B13">
        <v>50.83</v>
      </c>
      <c r="C13">
        <v>11.62</v>
      </c>
      <c r="D13">
        <v>1057.08</v>
      </c>
      <c r="F13">
        <f t="shared" si="0"/>
        <v>3.1034482758620714E-2</v>
      </c>
      <c r="G13">
        <f t="shared" si="1"/>
        <v>-1.8581081081081134E-2</v>
      </c>
      <c r="H13">
        <f t="shared" si="2"/>
        <v>3.5723383825517749E-2</v>
      </c>
    </row>
    <row r="14" spans="1:12" x14ac:dyDescent="0.25">
      <c r="A14" s="1">
        <v>40087</v>
      </c>
      <c r="B14">
        <v>52.8</v>
      </c>
      <c r="C14">
        <v>11.66</v>
      </c>
      <c r="D14">
        <v>1036.19</v>
      </c>
      <c r="F14">
        <f t="shared" si="0"/>
        <v>3.875663977965766E-2</v>
      </c>
      <c r="G14">
        <f t="shared" si="1"/>
        <v>3.442340791738462E-3</v>
      </c>
      <c r="H14">
        <f t="shared" si="2"/>
        <v>-1.976198584780705E-2</v>
      </c>
      <c r="J14" s="4"/>
      <c r="K14" s="5" t="s">
        <v>2</v>
      </c>
      <c r="L14" s="6" t="s">
        <v>3</v>
      </c>
    </row>
    <row r="15" spans="1:12" x14ac:dyDescent="0.25">
      <c r="A15" s="1">
        <v>40119</v>
      </c>
      <c r="B15">
        <v>53.86</v>
      </c>
      <c r="C15">
        <v>11.3</v>
      </c>
      <c r="D15">
        <v>1095.6300000000001</v>
      </c>
      <c r="F15">
        <f t="shared" si="0"/>
        <v>2.0075757575757618E-2</v>
      </c>
      <c r="G15">
        <f t="shared" si="1"/>
        <v>-3.0874785591766676E-2</v>
      </c>
      <c r="H15">
        <f t="shared" si="2"/>
        <v>5.7363996950366293E-2</v>
      </c>
      <c r="J15" s="7" t="s">
        <v>12</v>
      </c>
      <c r="K15" s="3">
        <f>0.03+K10*0.08</f>
        <v>0.11807012918108305</v>
      </c>
      <c r="L15" s="8">
        <f>0.03+L10*0.08</f>
        <v>9.2657925796476179E-2</v>
      </c>
    </row>
    <row r="16" spans="1:12" x14ac:dyDescent="0.25">
      <c r="A16" s="1">
        <v>40148</v>
      </c>
      <c r="B16">
        <v>54.18</v>
      </c>
      <c r="C16">
        <v>11.63</v>
      </c>
      <c r="D16">
        <v>1115.0999999999999</v>
      </c>
      <c r="F16">
        <f t="shared" si="0"/>
        <v>5.9413293724470901E-3</v>
      </c>
      <c r="G16">
        <f t="shared" si="1"/>
        <v>2.9203539823008853E-2</v>
      </c>
      <c r="H16">
        <f t="shared" si="2"/>
        <v>1.7770597738287375E-2</v>
      </c>
      <c r="J16" s="7"/>
      <c r="K16" s="3"/>
      <c r="L16" s="8"/>
    </row>
    <row r="17" spans="1:12" x14ac:dyDescent="0.25">
      <c r="A17" s="1">
        <v>40182</v>
      </c>
      <c r="B17">
        <v>49.92</v>
      </c>
      <c r="C17">
        <v>11.12</v>
      </c>
      <c r="D17">
        <v>1073.8699999999999</v>
      </c>
      <c r="F17">
        <f t="shared" si="0"/>
        <v>-7.8626799557032084E-2</v>
      </c>
      <c r="G17">
        <f t="shared" si="1"/>
        <v>-4.3852106620808386E-2</v>
      </c>
      <c r="H17">
        <f t="shared" si="2"/>
        <v>-3.6974262397991231E-2</v>
      </c>
      <c r="J17" s="7" t="s">
        <v>13</v>
      </c>
      <c r="K17" s="3">
        <f>0.03+K12*0.08</f>
        <v>0.10536402748877961</v>
      </c>
      <c r="L17" s="8"/>
    </row>
    <row r="18" spans="1:12" ht="15.75" thickBot="1" x14ac:dyDescent="0.3">
      <c r="A18" s="1">
        <v>40210</v>
      </c>
      <c r="B18">
        <v>50.1</v>
      </c>
      <c r="C18">
        <v>11.58</v>
      </c>
      <c r="D18">
        <v>1104.49</v>
      </c>
      <c r="F18">
        <f t="shared" si="0"/>
        <v>3.6057692307692249E-3</v>
      </c>
      <c r="G18">
        <f t="shared" si="1"/>
        <v>4.1366906474820227E-2</v>
      </c>
      <c r="H18">
        <f t="shared" si="2"/>
        <v>2.8513693463827205E-2</v>
      </c>
      <c r="J18" s="9" t="s">
        <v>8</v>
      </c>
      <c r="K18" s="10"/>
      <c r="L18" s="11"/>
    </row>
    <row r="19" spans="1:12" x14ac:dyDescent="0.25">
      <c r="A19" s="1">
        <v>40238</v>
      </c>
      <c r="B19">
        <v>52.96</v>
      </c>
      <c r="C19">
        <v>11.88</v>
      </c>
      <c r="D19">
        <v>1169.43</v>
      </c>
      <c r="F19">
        <f t="shared" si="0"/>
        <v>5.7085828343313362E-2</v>
      </c>
      <c r="G19">
        <f t="shared" si="1"/>
        <v>2.5906735751295398E-2</v>
      </c>
      <c r="H19">
        <f t="shared" si="2"/>
        <v>5.8796367554255859E-2</v>
      </c>
    </row>
    <row r="20" spans="1:12" x14ac:dyDescent="0.25">
      <c r="A20" s="1">
        <v>40269</v>
      </c>
      <c r="B20">
        <v>57.43</v>
      </c>
      <c r="C20">
        <v>11.16</v>
      </c>
      <c r="D20">
        <v>1186.69</v>
      </c>
      <c r="F20">
        <f t="shared" si="0"/>
        <v>8.4403323262839849E-2</v>
      </c>
      <c r="G20">
        <f t="shared" si="1"/>
        <v>-6.0606060606060656E-2</v>
      </c>
      <c r="H20">
        <f t="shared" si="2"/>
        <v>1.475932719359003E-2</v>
      </c>
    </row>
    <row r="21" spans="1:12" x14ac:dyDescent="0.25">
      <c r="A21" s="1">
        <v>40301</v>
      </c>
      <c r="B21">
        <v>48.64</v>
      </c>
      <c r="C21">
        <v>11.01</v>
      </c>
      <c r="D21">
        <v>1089.4100000000001</v>
      </c>
      <c r="F21">
        <f t="shared" si="0"/>
        <v>-0.15305589413198675</v>
      </c>
      <c r="G21">
        <f t="shared" si="1"/>
        <v>-1.3440860215053795E-2</v>
      </c>
      <c r="H21">
        <f t="shared" si="2"/>
        <v>-8.1975916203894841E-2</v>
      </c>
    </row>
    <row r="22" spans="1:12" x14ac:dyDescent="0.25">
      <c r="A22" s="1">
        <v>40330</v>
      </c>
      <c r="B22">
        <v>46.61</v>
      </c>
      <c r="C22">
        <v>10.35</v>
      </c>
      <c r="D22">
        <v>1030.71</v>
      </c>
      <c r="F22">
        <f t="shared" si="0"/>
        <v>-4.1735197368421073E-2</v>
      </c>
      <c r="G22">
        <f t="shared" si="1"/>
        <v>-5.9945504087193471E-2</v>
      </c>
      <c r="H22">
        <f t="shared" si="2"/>
        <v>-5.3882376699314345E-2</v>
      </c>
    </row>
    <row r="23" spans="1:12" x14ac:dyDescent="0.25">
      <c r="A23" s="1">
        <v>40360</v>
      </c>
      <c r="B23">
        <v>51.44</v>
      </c>
      <c r="C23">
        <v>10.96</v>
      </c>
      <c r="D23">
        <v>1101.5999999999999</v>
      </c>
      <c r="F23">
        <f t="shared" si="0"/>
        <v>0.10362583136665948</v>
      </c>
      <c r="G23">
        <f t="shared" si="1"/>
        <v>5.8937198067632972E-2</v>
      </c>
      <c r="H23">
        <f t="shared" si="2"/>
        <v>6.8777832756061225E-2</v>
      </c>
    </row>
    <row r="24" spans="1:12" x14ac:dyDescent="0.25">
      <c r="A24" s="1">
        <v>40392</v>
      </c>
      <c r="B24">
        <v>49.96</v>
      </c>
      <c r="C24">
        <v>9.84</v>
      </c>
      <c r="D24">
        <v>1049.33</v>
      </c>
      <c r="F24">
        <f t="shared" si="0"/>
        <v>-2.8771384136858418E-2</v>
      </c>
      <c r="G24">
        <f t="shared" si="1"/>
        <v>-0.10218978102189789</v>
      </c>
      <c r="H24">
        <f t="shared" si="2"/>
        <v>-4.7449164851125623E-2</v>
      </c>
    </row>
    <row r="25" spans="1:12" x14ac:dyDescent="0.25">
      <c r="A25" s="1">
        <v>40422</v>
      </c>
      <c r="B25">
        <v>56.79</v>
      </c>
      <c r="C25">
        <v>10.11</v>
      </c>
      <c r="D25">
        <v>1141.2</v>
      </c>
      <c r="F25">
        <f t="shared" si="0"/>
        <v>0.13670936749399515</v>
      </c>
      <c r="G25">
        <f t="shared" si="1"/>
        <v>2.7439024390243861E-2</v>
      </c>
      <c r="H25">
        <f t="shared" si="2"/>
        <v>8.7551104037814728E-2</v>
      </c>
    </row>
    <row r="26" spans="1:12" x14ac:dyDescent="0.25">
      <c r="A26" s="1">
        <v>40452</v>
      </c>
      <c r="B26">
        <v>61.15</v>
      </c>
      <c r="C26">
        <v>9.59</v>
      </c>
      <c r="D26">
        <v>1183.26</v>
      </c>
      <c r="F26">
        <f t="shared" si="0"/>
        <v>7.677407994365204E-2</v>
      </c>
      <c r="G26">
        <f t="shared" si="1"/>
        <v>-5.1434223541048429E-2</v>
      </c>
      <c r="H26">
        <f t="shared" si="2"/>
        <v>3.6855941114616146E-2</v>
      </c>
    </row>
    <row r="27" spans="1:12" x14ac:dyDescent="0.25">
      <c r="A27" s="1">
        <v>40483</v>
      </c>
      <c r="B27">
        <v>57.86</v>
      </c>
      <c r="C27">
        <v>9.33</v>
      </c>
      <c r="D27">
        <v>1180.55</v>
      </c>
      <c r="F27">
        <f t="shared" si="0"/>
        <v>-5.3802125919869159E-2</v>
      </c>
      <c r="G27">
        <f t="shared" si="1"/>
        <v>-2.7111574556830009E-2</v>
      </c>
      <c r="H27">
        <f t="shared" si="2"/>
        <v>-2.290282778087687E-3</v>
      </c>
    </row>
    <row r="28" spans="1:12" x14ac:dyDescent="0.25">
      <c r="A28" s="1">
        <v>40513</v>
      </c>
      <c r="B28">
        <v>63.68</v>
      </c>
      <c r="C28">
        <v>10.26</v>
      </c>
      <c r="D28">
        <v>1257.6400000000001</v>
      </c>
      <c r="F28">
        <f t="shared" si="0"/>
        <v>0.1005876253024542</v>
      </c>
      <c r="G28">
        <f t="shared" si="1"/>
        <v>9.9678456591639847E-2</v>
      </c>
      <c r="H28">
        <f t="shared" si="2"/>
        <v>6.5300072000338952E-2</v>
      </c>
    </row>
    <row r="29" spans="1:12" x14ac:dyDescent="0.25">
      <c r="A29" s="1">
        <v>40546</v>
      </c>
      <c r="B29">
        <v>67.7</v>
      </c>
      <c r="C29">
        <v>9.93</v>
      </c>
      <c r="D29">
        <v>1286.1199999999999</v>
      </c>
      <c r="F29">
        <f t="shared" si="0"/>
        <v>6.3128140703517632E-2</v>
      </c>
      <c r="G29">
        <f t="shared" si="1"/>
        <v>-3.2163742690058485E-2</v>
      </c>
      <c r="H29">
        <f t="shared" si="2"/>
        <v>2.2645590152984788E-2</v>
      </c>
    </row>
    <row r="30" spans="1:12" x14ac:dyDescent="0.25">
      <c r="A30" s="1">
        <v>40575</v>
      </c>
      <c r="B30">
        <v>69.73</v>
      </c>
      <c r="C30">
        <v>10.24</v>
      </c>
      <c r="D30">
        <v>1327.22</v>
      </c>
      <c r="F30">
        <f t="shared" si="0"/>
        <v>2.9985228951255556E-2</v>
      </c>
      <c r="G30">
        <f t="shared" si="1"/>
        <v>3.1218529707955741E-2</v>
      </c>
      <c r="H30">
        <f t="shared" si="2"/>
        <v>3.195658258949409E-2</v>
      </c>
    </row>
    <row r="31" spans="1:12" x14ac:dyDescent="0.25">
      <c r="A31" s="1">
        <v>40603</v>
      </c>
      <c r="B31">
        <v>70.319999999999993</v>
      </c>
      <c r="C31">
        <v>10.8</v>
      </c>
      <c r="D31">
        <v>1325.83</v>
      </c>
      <c r="F31">
        <f t="shared" si="0"/>
        <v>8.4612075146993995E-3</v>
      </c>
      <c r="G31">
        <f t="shared" si="1"/>
        <v>5.4687500000000049E-2</v>
      </c>
      <c r="H31">
        <f t="shared" si="2"/>
        <v>-1.047301879115821E-3</v>
      </c>
    </row>
    <row r="32" spans="1:12" x14ac:dyDescent="0.25">
      <c r="A32" s="1">
        <v>40634</v>
      </c>
      <c r="B32">
        <v>74.78</v>
      </c>
      <c r="C32">
        <v>10.38</v>
      </c>
      <c r="D32">
        <v>1363.61</v>
      </c>
      <c r="F32">
        <f t="shared" si="0"/>
        <v>6.3424345847554159E-2</v>
      </c>
      <c r="G32">
        <f t="shared" si="1"/>
        <v>-3.8888888888888883E-2</v>
      </c>
      <c r="H32">
        <f t="shared" si="2"/>
        <v>2.8495357625034863E-2</v>
      </c>
    </row>
    <row r="33" spans="1:8" x14ac:dyDescent="0.25">
      <c r="A33" s="1">
        <v>40665</v>
      </c>
      <c r="B33">
        <v>69.739999999999995</v>
      </c>
      <c r="C33">
        <v>10.72</v>
      </c>
      <c r="D33">
        <v>1345.2</v>
      </c>
      <c r="F33">
        <f t="shared" si="0"/>
        <v>-6.7397699919764728E-2</v>
      </c>
      <c r="G33">
        <f t="shared" si="1"/>
        <v>3.2755298651252394E-2</v>
      </c>
      <c r="H33">
        <f t="shared" si="2"/>
        <v>-1.3500927684601796E-2</v>
      </c>
    </row>
    <row r="34" spans="1:8" x14ac:dyDescent="0.25">
      <c r="A34" s="1">
        <v>40695</v>
      </c>
      <c r="B34">
        <v>69.45</v>
      </c>
      <c r="C34">
        <v>10.32</v>
      </c>
      <c r="D34">
        <v>1320.64</v>
      </c>
      <c r="F34">
        <f t="shared" si="0"/>
        <v>-4.1583022655576722E-3</v>
      </c>
      <c r="G34">
        <f t="shared" si="1"/>
        <v>-3.7313432835820927E-2</v>
      </c>
      <c r="H34">
        <f t="shared" si="2"/>
        <v>-1.8257508177222676E-2</v>
      </c>
    </row>
    <row r="35" spans="1:8" x14ac:dyDescent="0.25">
      <c r="A35" s="1">
        <v>40725</v>
      </c>
      <c r="B35">
        <v>71.819999999999993</v>
      </c>
      <c r="C35">
        <v>9.67</v>
      </c>
      <c r="D35">
        <v>1292.28</v>
      </c>
      <c r="F35">
        <f t="shared" si="0"/>
        <v>3.4125269978401589E-2</v>
      </c>
      <c r="G35">
        <f t="shared" si="1"/>
        <v>-6.2984496124031036E-2</v>
      </c>
      <c r="H35">
        <f t="shared" si="2"/>
        <v>-2.1474436636782262E-2</v>
      </c>
    </row>
    <row r="36" spans="1:8" x14ac:dyDescent="0.25">
      <c r="A36" s="1">
        <v>40756</v>
      </c>
      <c r="B36">
        <v>66.239999999999995</v>
      </c>
      <c r="C36">
        <v>8.74</v>
      </c>
      <c r="D36">
        <v>1218.8900000000001</v>
      </c>
      <c r="F36">
        <f t="shared" si="0"/>
        <v>-7.7694235588972413E-2</v>
      </c>
      <c r="G36">
        <f t="shared" si="1"/>
        <v>-9.617373319544982E-2</v>
      </c>
      <c r="H36">
        <f t="shared" si="2"/>
        <v>-5.679109790447881E-2</v>
      </c>
    </row>
    <row r="37" spans="1:8" x14ac:dyDescent="0.25">
      <c r="A37" s="1">
        <v>40787</v>
      </c>
      <c r="B37">
        <v>60.78</v>
      </c>
      <c r="C37">
        <v>8.07</v>
      </c>
      <c r="D37">
        <v>1131.42</v>
      </c>
      <c r="F37">
        <f t="shared" si="0"/>
        <v>-8.2427536231883966E-2</v>
      </c>
      <c r="G37">
        <f t="shared" si="1"/>
        <v>-7.665903890160182E-2</v>
      </c>
      <c r="H37">
        <f t="shared" si="2"/>
        <v>-7.1762012979021919E-2</v>
      </c>
    </row>
    <row r="38" spans="1:8" x14ac:dyDescent="0.25">
      <c r="A38" s="1">
        <v>40819</v>
      </c>
      <c r="B38">
        <v>70.05</v>
      </c>
      <c r="C38">
        <v>9.67</v>
      </c>
      <c r="D38">
        <v>1253.3</v>
      </c>
      <c r="F38">
        <f t="shared" si="0"/>
        <v>0.15251727541954582</v>
      </c>
      <c r="G38">
        <f t="shared" si="1"/>
        <v>0.19826517967781904</v>
      </c>
      <c r="H38">
        <f t="shared" si="2"/>
        <v>0.10772303830584563</v>
      </c>
    </row>
    <row r="39" spans="1:8" x14ac:dyDescent="0.25">
      <c r="A39" s="1">
        <v>40848</v>
      </c>
      <c r="B39">
        <v>68.92</v>
      </c>
      <c r="C39">
        <v>9.0299999999999994</v>
      </c>
      <c r="D39">
        <v>1261.1500000000001</v>
      </c>
      <c r="F39">
        <f t="shared" si="0"/>
        <v>-1.6131334760885019E-2</v>
      </c>
      <c r="G39">
        <f t="shared" si="1"/>
        <v>-6.6184074457083825E-2</v>
      </c>
      <c r="H39">
        <f t="shared" si="2"/>
        <v>6.2634644538419664E-3</v>
      </c>
    </row>
  </sheetData>
  <sortState ref="A2:B38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</dc:creator>
  <cp:lastModifiedBy>Leonidas</cp:lastModifiedBy>
  <dcterms:created xsi:type="dcterms:W3CDTF">2011-11-04T13:04:36Z</dcterms:created>
  <dcterms:modified xsi:type="dcterms:W3CDTF">2011-11-04T13:18:41Z</dcterms:modified>
</cp:coreProperties>
</file>