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4"/>
  </bookViews>
  <sheets>
    <sheet name="cost of equity" sheetId="1" r:id="rId1"/>
    <sheet name="TIE ratio_ratings" sheetId="4" r:id="rId2"/>
    <sheet name="cost of debt" sheetId="6" r:id="rId3"/>
    <sheet name="cost of capital" sheetId="5" r:id="rId4"/>
    <sheet name="firm value" sheetId="7" r:id="rId5"/>
    <sheet name="Fig 1" sheetId="8" r:id="rId6"/>
    <sheet name="Fig 2" sheetId="9" r:id="rId7"/>
  </sheets>
  <calcPr calcId="145621" iterate="1" iterateDelta="9.9999999999994451E-4" concurrentCalc="0"/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2" i="7"/>
  <c r="G11" i="6"/>
  <c r="C11" i="6"/>
  <c r="D11" i="6"/>
  <c r="G10" i="6"/>
  <c r="C10" i="6"/>
  <c r="D10" i="6"/>
  <c r="G9" i="6"/>
  <c r="C9" i="6"/>
  <c r="D9" i="6"/>
  <c r="G8" i="6"/>
  <c r="C8" i="6"/>
  <c r="D8" i="6"/>
  <c r="G7" i="6"/>
  <c r="C7" i="6"/>
  <c r="D7" i="6"/>
  <c r="G6" i="6"/>
  <c r="C6" i="6"/>
  <c r="D6" i="6"/>
  <c r="G5" i="6"/>
  <c r="D5" i="6"/>
  <c r="C5" i="6"/>
  <c r="G4" i="6"/>
  <c r="D4" i="6"/>
  <c r="C4" i="6"/>
  <c r="G3" i="6"/>
  <c r="D3" i="6"/>
  <c r="C3" i="6"/>
  <c r="G2" i="6"/>
  <c r="C2" i="6"/>
  <c r="A3" i="6"/>
  <c r="A4" i="6"/>
  <c r="A5" i="6"/>
  <c r="A6" i="6"/>
  <c r="A7" i="6"/>
  <c r="A8" i="6"/>
  <c r="A9" i="6"/>
  <c r="A10" i="6"/>
  <c r="A11" i="6"/>
  <c r="B11" i="6"/>
  <c r="B10" i="6"/>
  <c r="B9" i="6"/>
  <c r="B8" i="6"/>
  <c r="B7" i="6"/>
  <c r="B6" i="6"/>
  <c r="B5" i="6"/>
  <c r="B4" i="6"/>
  <c r="B3" i="6"/>
  <c r="B2" i="6"/>
  <c r="D3" i="5"/>
  <c r="D4" i="5"/>
  <c r="D5" i="5"/>
  <c r="D6" i="5"/>
  <c r="D7" i="5"/>
  <c r="D8" i="5"/>
  <c r="D9" i="5"/>
  <c r="D10" i="5"/>
  <c r="D11" i="5"/>
  <c r="D2" i="5"/>
  <c r="A3" i="5"/>
  <c r="A4" i="5"/>
  <c r="A5" i="5"/>
  <c r="A6" i="5"/>
  <c r="A7" i="5"/>
  <c r="A8" i="5"/>
  <c r="A9" i="5"/>
  <c r="A10" i="5"/>
  <c r="A11" i="5"/>
  <c r="B4" i="1"/>
  <c r="B5" i="1"/>
  <c r="B6" i="1"/>
  <c r="B7" i="1"/>
  <c r="B8" i="1"/>
  <c r="B9" i="1"/>
  <c r="B10" i="1"/>
  <c r="B11" i="1"/>
  <c r="B3" i="1"/>
  <c r="C3" i="1"/>
  <c r="C4" i="1"/>
  <c r="C5" i="1"/>
  <c r="C6" i="1"/>
  <c r="C7" i="1"/>
  <c r="C8" i="1"/>
  <c r="C9" i="1"/>
  <c r="C10" i="1"/>
  <c r="C11" i="1"/>
  <c r="C2" i="1"/>
  <c r="A11" i="1"/>
  <c r="A4" i="1"/>
  <c r="A5" i="1"/>
  <c r="A6" i="1"/>
  <c r="A7" i="1"/>
  <c r="A8" i="1"/>
  <c r="A9" i="1"/>
  <c r="A10" i="1"/>
  <c r="A3" i="1"/>
</calcChain>
</file>

<file path=xl/sharedStrings.xml><?xml version="1.0" encoding="utf-8"?>
<sst xmlns="http://schemas.openxmlformats.org/spreadsheetml/2006/main" count="48" uniqueCount="39">
  <si>
    <t>Debt ratio</t>
  </si>
  <si>
    <t>Beta</t>
  </si>
  <si>
    <t>Cost of equity</t>
  </si>
  <si>
    <t>Debt</t>
  </si>
  <si>
    <t>Interests</t>
  </si>
  <si>
    <t>T-I-E ratio</t>
  </si>
  <si>
    <t>Default spread</t>
  </si>
  <si>
    <t>AAA</t>
  </si>
  <si>
    <t>&gt;</t>
  </si>
  <si>
    <t>D2/D</t>
  </si>
  <si>
    <t>C2/C</t>
  </si>
  <si>
    <t>Ca2/CC</t>
  </si>
  <si>
    <t>Caa/CCC</t>
  </si>
  <si>
    <t>B3/B-</t>
  </si>
  <si>
    <t>B2/B</t>
  </si>
  <si>
    <t>B1/B+</t>
  </si>
  <si>
    <t>Ba2/BB</t>
  </si>
  <si>
    <t>Ba1/BB+</t>
  </si>
  <si>
    <t>Baa2/BBB</t>
  </si>
  <si>
    <t>A3/A-</t>
  </si>
  <si>
    <t>A2/A</t>
  </si>
  <si>
    <t>A1/A+</t>
  </si>
  <si>
    <t>Aa2/AA</t>
  </si>
  <si>
    <t>Aaa/AAA</t>
  </si>
  <si>
    <t>≤</t>
  </si>
  <si>
    <t>Times-interest-earned ratio</t>
  </si>
  <si>
    <t>AA</t>
  </si>
  <si>
    <t>A+</t>
  </si>
  <si>
    <t>A</t>
  </si>
  <si>
    <t>A-</t>
  </si>
  <si>
    <t>BBB</t>
  </si>
  <si>
    <t>CCC</t>
  </si>
  <si>
    <t>Inf</t>
  </si>
  <si>
    <t>Rating</t>
  </si>
  <si>
    <t>Cost of Debt</t>
  </si>
  <si>
    <t>After-tax WACC</t>
  </si>
  <si>
    <t>B+</t>
  </si>
  <si>
    <t>Value</t>
  </si>
  <si>
    <t>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</si>
</sst>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10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/>
    <xf numFmtId="0" fontId="2" fillId="0" borderId="0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Cost of capital</c:v>
          </c:tx>
          <c:marker>
            <c:symbol val="none"/>
          </c:marker>
          <c:cat>
            <c:numRef>
              <c:f>'cost of capital'!$A$2:$A$11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</c:numCache>
            </c:numRef>
          </c:cat>
          <c:val>
            <c:numRef>
              <c:f>'cost of capital'!$D$2:$D$11</c:f>
              <c:numCache>
                <c:formatCode>0.00%</c:formatCode>
                <c:ptCount val="10"/>
                <c:pt idx="0">
                  <c:v>5.2400000000000002E-2</c:v>
                </c:pt>
                <c:pt idx="1">
                  <c:v>5.1113399999999996E-2</c:v>
                </c:pt>
                <c:pt idx="2">
                  <c:v>4.9826800000000004E-2</c:v>
                </c:pt>
                <c:pt idx="3">
                  <c:v>4.9035200000000001E-2</c:v>
                </c:pt>
                <c:pt idx="4">
                  <c:v>4.8177600000000001E-2</c:v>
                </c:pt>
                <c:pt idx="5">
                  <c:v>4.7617E-2</c:v>
                </c:pt>
                <c:pt idx="6">
                  <c:v>4.86404E-2</c:v>
                </c:pt>
                <c:pt idx="7">
                  <c:v>5.0323800000000002E-2</c:v>
                </c:pt>
                <c:pt idx="8">
                  <c:v>6.7187199999999989E-2</c:v>
                </c:pt>
                <c:pt idx="9">
                  <c:v>8.9825599999999978E-2</c:v>
                </c:pt>
              </c:numCache>
            </c:numRef>
          </c:val>
          <c:smooth val="0"/>
        </c:ser>
        <c:ser>
          <c:idx val="0"/>
          <c:order val="1"/>
          <c:tx>
            <c:v>Cost of equity</c:v>
          </c:tx>
          <c:marker>
            <c:symbol val="none"/>
          </c:marker>
          <c:val>
            <c:numRef>
              <c:f>'cost of capital'!$B$2:$B$11</c:f>
              <c:numCache>
                <c:formatCode>0.00%</c:formatCode>
                <c:ptCount val="10"/>
                <c:pt idx="0">
                  <c:v>5.2400000000000002E-2</c:v>
                </c:pt>
                <c:pt idx="1">
                  <c:v>5.4922666666666661E-2</c:v>
                </c:pt>
                <c:pt idx="2">
                  <c:v>5.8076000000000003E-2</c:v>
                </c:pt>
                <c:pt idx="3">
                  <c:v>6.2130285714285721E-2</c:v>
                </c:pt>
                <c:pt idx="4">
                  <c:v>6.7535999999999999E-2</c:v>
                </c:pt>
                <c:pt idx="5">
                  <c:v>7.5104000000000004E-2</c:v>
                </c:pt>
                <c:pt idx="6">
                  <c:v>8.6455999999999991E-2</c:v>
                </c:pt>
                <c:pt idx="7">
                  <c:v>0.105376</c:v>
                </c:pt>
                <c:pt idx="8">
                  <c:v>0.14321599999999993</c:v>
                </c:pt>
                <c:pt idx="9">
                  <c:v>0.25673599999999974</c:v>
                </c:pt>
              </c:numCache>
            </c:numRef>
          </c:val>
          <c:smooth val="0"/>
        </c:ser>
        <c:ser>
          <c:idx val="2"/>
          <c:order val="2"/>
          <c:tx>
            <c:v>Cost of debt</c:v>
          </c:tx>
          <c:marker>
            <c:symbol val="none"/>
          </c:marker>
          <c:val>
            <c:numRef>
              <c:f>'cost of capital'!$C$2:$C$11</c:f>
              <c:numCache>
                <c:formatCode>0.00%</c:formatCode>
                <c:ptCount val="10"/>
                <c:pt idx="0">
                  <c:v>2.5500000000000002E-2</c:v>
                </c:pt>
                <c:pt idx="1">
                  <c:v>2.5500000000000002E-2</c:v>
                </c:pt>
                <c:pt idx="2">
                  <c:v>2.5500000000000002E-2</c:v>
                </c:pt>
                <c:pt idx="3">
                  <c:v>2.8000000000000004E-2</c:v>
                </c:pt>
                <c:pt idx="4">
                  <c:v>2.9000000000000001E-2</c:v>
                </c:pt>
                <c:pt idx="5">
                  <c:v>3.0500000000000003E-2</c:v>
                </c:pt>
                <c:pt idx="6">
                  <c:v>3.5500000000000004E-2</c:v>
                </c:pt>
                <c:pt idx="7">
                  <c:v>4.0500000000000001E-2</c:v>
                </c:pt>
                <c:pt idx="8">
                  <c:v>7.3000000000000009E-2</c:v>
                </c:pt>
                <c:pt idx="9">
                  <c:v>0.108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617152"/>
        <c:axId val="303618688"/>
      </c:lineChart>
      <c:catAx>
        <c:axId val="3036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3618688"/>
        <c:crosses val="autoZero"/>
        <c:auto val="1"/>
        <c:lblAlgn val="ctr"/>
        <c:lblOffset val="100"/>
        <c:noMultiLvlLbl val="0"/>
      </c:catAx>
      <c:valAx>
        <c:axId val="30361868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03617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'firm value'!$C$1</c:f>
              <c:strCache>
                <c:ptCount val="1"/>
                <c:pt idx="0">
                  <c:v>Value</c:v>
                </c:pt>
              </c:strCache>
            </c:strRef>
          </c:tx>
          <c:marker>
            <c:symbol val="none"/>
          </c:marker>
          <c:xVal>
            <c:numRef>
              <c:f>'firm value'!$A$2:$A$11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</c:numCache>
            </c:numRef>
          </c:xVal>
          <c:yVal>
            <c:numRef>
              <c:f>'firm value'!$C$2:$C$11</c:f>
              <c:numCache>
                <c:formatCode>General</c:formatCode>
                <c:ptCount val="10"/>
                <c:pt idx="0">
                  <c:v>156.28487179487178</c:v>
                </c:pt>
                <c:pt idx="1">
                  <c:v>165.37782521005366</c:v>
                </c:pt>
                <c:pt idx="2">
                  <c:v>175.59423435189271</c:v>
                </c:pt>
                <c:pt idx="3">
                  <c:v>182.53204360325824</c:v>
                </c:pt>
                <c:pt idx="4">
                  <c:v>190.69466460871013</c:v>
                </c:pt>
                <c:pt idx="5">
                  <c:v>196.43691249932857</c:v>
                </c:pt>
                <c:pt idx="6">
                  <c:v>186.20119753161848</c:v>
                </c:pt>
                <c:pt idx="7">
                  <c:v>171.5016085313124</c:v>
                </c:pt>
                <c:pt idx="8">
                  <c:v>95.766801441320666</c:v>
                </c:pt>
                <c:pt idx="9">
                  <c:v>60.123796559343447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113728"/>
        <c:axId val="305131904"/>
      </c:scatterChart>
      <c:valAx>
        <c:axId val="3051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5131904"/>
        <c:crosses val="autoZero"/>
        <c:crossBetween val="midCat"/>
      </c:valAx>
      <c:valAx>
        <c:axId val="30513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05113728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28628"/>
    <xdr:graphicFrame macro="">
      <xdr:nvGraphicFramePr>
        <xdr:cNvPr id="2" name="Γράφημα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28628"/>
    <xdr:graphicFrame macro="">
      <xdr:nvGraphicFramePr>
        <xdr:cNvPr id="2" name="Γράφημα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3" sqref="B3"/>
    </sheetView>
  </sheetViews>
  <sheetFormatPr defaultRowHeight="15" x14ac:dyDescent="0.25"/>
  <cols>
    <col min="1" max="1" width="9.85546875" bestFit="1" customWidth="1"/>
    <col min="2" max="2" width="7.5703125" customWidth="1"/>
    <col min="3" max="3" width="13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 s="1">
        <v>0.43</v>
      </c>
      <c r="C2" s="2">
        <f>0.018+B2*0.08</f>
        <v>5.2400000000000002E-2</v>
      </c>
    </row>
    <row r="3" spans="1:3" x14ac:dyDescent="0.25">
      <c r="A3">
        <f>A2+0.1</f>
        <v>0.1</v>
      </c>
      <c r="B3" s="1">
        <f>$B$2*(1+(1-0.34)*(A3/(1-A3)))</f>
        <v>0.4615333333333333</v>
      </c>
      <c r="C3" s="2">
        <f t="shared" ref="C3:C11" si="0">0.018+B3*0.08</f>
        <v>5.4922666666666661E-2</v>
      </c>
    </row>
    <row r="4" spans="1:3" x14ac:dyDescent="0.25">
      <c r="A4">
        <f t="shared" ref="A4:A10" si="1">A3+0.1</f>
        <v>0.2</v>
      </c>
      <c r="B4" s="1">
        <f t="shared" ref="B4:B11" si="2">$B$2*(1+(1-0.34)*(A4/(1-A4)))</f>
        <v>0.50095000000000001</v>
      </c>
      <c r="C4" s="2">
        <f t="shared" si="0"/>
        <v>5.8076000000000003E-2</v>
      </c>
    </row>
    <row r="5" spans="1:3" x14ac:dyDescent="0.25">
      <c r="A5">
        <f t="shared" si="1"/>
        <v>0.30000000000000004</v>
      </c>
      <c r="B5" s="1">
        <f t="shared" si="2"/>
        <v>0.55162857142857147</v>
      </c>
      <c r="C5" s="2">
        <f t="shared" si="0"/>
        <v>6.2130285714285721E-2</v>
      </c>
    </row>
    <row r="6" spans="1:3" x14ac:dyDescent="0.25">
      <c r="A6">
        <f t="shared" si="1"/>
        <v>0.4</v>
      </c>
      <c r="B6" s="1">
        <f t="shared" si="2"/>
        <v>0.61919999999999997</v>
      </c>
      <c r="C6" s="2">
        <f t="shared" si="0"/>
        <v>6.7535999999999999E-2</v>
      </c>
    </row>
    <row r="7" spans="1:3" x14ac:dyDescent="0.25">
      <c r="A7">
        <f t="shared" si="1"/>
        <v>0.5</v>
      </c>
      <c r="B7" s="1">
        <f t="shared" si="2"/>
        <v>0.71379999999999999</v>
      </c>
      <c r="C7" s="2">
        <f t="shared" si="0"/>
        <v>7.5104000000000004E-2</v>
      </c>
    </row>
    <row r="8" spans="1:3" x14ac:dyDescent="0.25">
      <c r="A8">
        <f t="shared" si="1"/>
        <v>0.6</v>
      </c>
      <c r="B8" s="1">
        <f t="shared" si="2"/>
        <v>0.85569999999999991</v>
      </c>
      <c r="C8" s="2">
        <f t="shared" si="0"/>
        <v>8.6455999999999991E-2</v>
      </c>
    </row>
    <row r="9" spans="1:3" x14ac:dyDescent="0.25">
      <c r="A9">
        <f t="shared" si="1"/>
        <v>0.7</v>
      </c>
      <c r="B9" s="1">
        <f t="shared" si="2"/>
        <v>1.0921999999999998</v>
      </c>
      <c r="C9" s="2">
        <f t="shared" si="0"/>
        <v>0.105376</v>
      </c>
    </row>
    <row r="10" spans="1:3" x14ac:dyDescent="0.25">
      <c r="A10">
        <f t="shared" si="1"/>
        <v>0.79999999999999993</v>
      </c>
      <c r="B10" s="1">
        <f t="shared" si="2"/>
        <v>1.5651999999999993</v>
      </c>
      <c r="C10" s="2">
        <f t="shared" si="0"/>
        <v>0.14321599999999993</v>
      </c>
    </row>
    <row r="11" spans="1:3" x14ac:dyDescent="0.25">
      <c r="A11">
        <f>A10+0.1</f>
        <v>0.89999999999999991</v>
      </c>
      <c r="B11" s="1">
        <f t="shared" si="2"/>
        <v>2.9841999999999969</v>
      </c>
      <c r="C11" s="2">
        <f t="shared" si="0"/>
        <v>0.25673599999999974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7" sqref="B7"/>
    </sheetView>
  </sheetViews>
  <sheetFormatPr defaultRowHeight="15" x14ac:dyDescent="0.25"/>
  <cols>
    <col min="2" max="2" width="18.28515625" customWidth="1"/>
  </cols>
  <sheetData>
    <row r="1" spans="1:4" x14ac:dyDescent="0.25">
      <c r="A1" s="10" t="s">
        <v>25</v>
      </c>
      <c r="B1" s="10"/>
      <c r="C1" s="3"/>
      <c r="D1" s="3"/>
    </row>
    <row r="2" spans="1:4" x14ac:dyDescent="0.25">
      <c r="A2" s="4" t="s">
        <v>8</v>
      </c>
      <c r="B2" s="4" t="s">
        <v>24</v>
      </c>
      <c r="C2" s="8" t="s">
        <v>33</v>
      </c>
      <c r="D2" s="8" t="s">
        <v>38</v>
      </c>
    </row>
    <row r="3" spans="1:4" x14ac:dyDescent="0.25">
      <c r="A3" s="5">
        <v>-100000</v>
      </c>
      <c r="B3" s="5">
        <v>0.19999900000000001</v>
      </c>
      <c r="C3" s="5" t="s">
        <v>9</v>
      </c>
      <c r="D3" s="6">
        <v>0.2</v>
      </c>
    </row>
    <row r="4" spans="1:4" x14ac:dyDescent="0.25">
      <c r="A4" s="5">
        <v>0.2</v>
      </c>
      <c r="B4" s="5">
        <v>0.64999899999999999</v>
      </c>
      <c r="C4" s="5" t="s">
        <v>10</v>
      </c>
      <c r="D4" s="6">
        <v>0.16</v>
      </c>
    </row>
    <row r="5" spans="1:4" x14ac:dyDescent="0.25">
      <c r="A5" s="5">
        <v>0.65</v>
      </c>
      <c r="B5" s="5">
        <v>0.79999900000000002</v>
      </c>
      <c r="C5" s="5" t="s">
        <v>11</v>
      </c>
      <c r="D5" s="6">
        <v>0.12</v>
      </c>
    </row>
    <row r="6" spans="1:4" x14ac:dyDescent="0.25">
      <c r="A6" s="5">
        <v>0.8</v>
      </c>
      <c r="B6" s="5">
        <v>1.2499990000000001</v>
      </c>
      <c r="C6" s="5" t="s">
        <v>12</v>
      </c>
      <c r="D6" s="6">
        <v>0.09</v>
      </c>
    </row>
    <row r="7" spans="1:4" x14ac:dyDescent="0.25">
      <c r="A7" s="5">
        <v>1.25</v>
      </c>
      <c r="B7" s="5">
        <v>1.4999990000000001</v>
      </c>
      <c r="C7" s="5" t="s">
        <v>13</v>
      </c>
      <c r="D7" s="6">
        <v>7.4999999999999997E-2</v>
      </c>
    </row>
    <row r="8" spans="1:4" x14ac:dyDescent="0.25">
      <c r="A8" s="5">
        <v>1.5</v>
      </c>
      <c r="B8" s="5">
        <v>1.7499990000000001</v>
      </c>
      <c r="C8" s="5" t="s">
        <v>14</v>
      </c>
      <c r="D8" s="6">
        <v>6.5000000000000002E-2</v>
      </c>
    </row>
    <row r="9" spans="1:4" x14ac:dyDescent="0.25">
      <c r="A9" s="5">
        <v>1.75</v>
      </c>
      <c r="B9" s="5">
        <v>1.9999990000000001</v>
      </c>
      <c r="C9" s="5" t="s">
        <v>15</v>
      </c>
      <c r="D9" s="6">
        <v>5.5E-2</v>
      </c>
    </row>
    <row r="10" spans="1:4" x14ac:dyDescent="0.25">
      <c r="A10" s="5">
        <v>2</v>
      </c>
      <c r="B10" s="5">
        <v>2.2499999000000002</v>
      </c>
      <c r="C10" s="5" t="s">
        <v>16</v>
      </c>
      <c r="D10" s="6">
        <v>4.2500000000000003E-2</v>
      </c>
    </row>
    <row r="11" spans="1:4" x14ac:dyDescent="0.25">
      <c r="A11" s="5">
        <v>2.25</v>
      </c>
      <c r="B11" s="5">
        <v>2.4999899999999999</v>
      </c>
      <c r="C11" s="5" t="s">
        <v>17</v>
      </c>
      <c r="D11" s="6">
        <v>3.2500000000000001E-2</v>
      </c>
    </row>
    <row r="12" spans="1:4" x14ac:dyDescent="0.25">
      <c r="A12" s="5">
        <v>2.5</v>
      </c>
      <c r="B12" s="5">
        <v>2.9999989999999999</v>
      </c>
      <c r="C12" s="5" t="s">
        <v>18</v>
      </c>
      <c r="D12" s="6">
        <v>2.2499999999999999E-2</v>
      </c>
    </row>
    <row r="13" spans="1:4" x14ac:dyDescent="0.25">
      <c r="A13" s="5">
        <v>3</v>
      </c>
      <c r="B13" s="5">
        <v>4.2499989999999999</v>
      </c>
      <c r="C13" s="5" t="s">
        <v>19</v>
      </c>
      <c r="D13" s="6">
        <v>1.7500000000000002E-2</v>
      </c>
    </row>
    <row r="14" spans="1:4" x14ac:dyDescent="0.25">
      <c r="A14" s="5">
        <v>4.25</v>
      </c>
      <c r="B14" s="5">
        <v>5.4999989999999999</v>
      </c>
      <c r="C14" s="5" t="s">
        <v>20</v>
      </c>
      <c r="D14" s="6">
        <v>1.2500000000000001E-2</v>
      </c>
    </row>
    <row r="15" spans="1:4" x14ac:dyDescent="0.25">
      <c r="A15" s="5">
        <v>5.5</v>
      </c>
      <c r="B15" s="5">
        <v>6.4999989999999999</v>
      </c>
      <c r="C15" s="5" t="s">
        <v>21</v>
      </c>
      <c r="D15" s="6">
        <v>1.0999999999999999E-2</v>
      </c>
    </row>
    <row r="16" spans="1:4" x14ac:dyDescent="0.25">
      <c r="A16" s="5">
        <v>6.5</v>
      </c>
      <c r="B16" s="5">
        <v>8.4999990000000007</v>
      </c>
      <c r="C16" s="5" t="s">
        <v>22</v>
      </c>
      <c r="D16" s="6">
        <v>0.01</v>
      </c>
    </row>
    <row r="17" spans="1:4" x14ac:dyDescent="0.25">
      <c r="A17" s="7">
        <v>8.5</v>
      </c>
      <c r="B17" s="5">
        <v>100000</v>
      </c>
      <c r="C17" s="5" t="s">
        <v>23</v>
      </c>
      <c r="D17" s="6">
        <v>7.4999999999999997E-3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3" sqref="C3"/>
    </sheetView>
  </sheetViews>
  <sheetFormatPr defaultRowHeight="15" x14ac:dyDescent="0.25"/>
  <cols>
    <col min="1" max="1" width="9.85546875" bestFit="1" customWidth="1"/>
    <col min="6" max="6" width="14.140625" bestFit="1" customWidth="1"/>
    <col min="7" max="7" width="11.85546875" bestFit="1" customWidth="1"/>
  </cols>
  <sheetData>
    <row r="1" spans="1:7" x14ac:dyDescent="0.25">
      <c r="A1" t="s">
        <v>0</v>
      </c>
      <c r="B1" t="s">
        <v>3</v>
      </c>
      <c r="C1" t="s">
        <v>4</v>
      </c>
      <c r="D1" t="s">
        <v>5</v>
      </c>
      <c r="E1" t="s">
        <v>33</v>
      </c>
      <c r="F1" t="s">
        <v>6</v>
      </c>
      <c r="G1" t="s">
        <v>34</v>
      </c>
    </row>
    <row r="2" spans="1:7" x14ac:dyDescent="0.25">
      <c r="A2">
        <v>0</v>
      </c>
      <c r="B2">
        <f>A2*(115.6+47.5)</f>
        <v>0</v>
      </c>
      <c r="C2">
        <f>B2*0.028</f>
        <v>0</v>
      </c>
      <c r="D2" t="s">
        <v>32</v>
      </c>
      <c r="E2" t="s">
        <v>7</v>
      </c>
      <c r="F2" s="2">
        <v>7.4999999999999997E-3</v>
      </c>
      <c r="G2" s="2">
        <f t="shared" ref="G2:G11" si="0">F2+1.8%</f>
        <v>2.5500000000000002E-2</v>
      </c>
    </row>
    <row r="3" spans="1:7" x14ac:dyDescent="0.25">
      <c r="A3">
        <f>A2+0.1</f>
        <v>0.1</v>
      </c>
      <c r="B3">
        <f t="shared" ref="B3:B11" si="1">A3*(115.6+47.5)</f>
        <v>16.309999999999999</v>
      </c>
      <c r="C3" s="1">
        <f>G2*B3</f>
        <v>0.41590500000000002</v>
      </c>
      <c r="D3" s="9">
        <f t="shared" ref="D3:D11" si="2">10.101/C3</f>
        <v>24.286796263569805</v>
      </c>
      <c r="E3" t="s">
        <v>7</v>
      </c>
      <c r="F3" s="2">
        <v>7.4999999999999997E-3</v>
      </c>
      <c r="G3" s="2">
        <f t="shared" si="0"/>
        <v>2.5500000000000002E-2</v>
      </c>
    </row>
    <row r="4" spans="1:7" x14ac:dyDescent="0.25">
      <c r="A4">
        <f t="shared" ref="A4:A11" si="3">A3+0.1</f>
        <v>0.2</v>
      </c>
      <c r="B4">
        <f t="shared" si="1"/>
        <v>32.619999999999997</v>
      </c>
      <c r="C4" s="1">
        <f t="shared" ref="C4:C11" si="4">B4*G3</f>
        <v>0.83181000000000005</v>
      </c>
      <c r="D4" s="9">
        <f t="shared" si="2"/>
        <v>12.143398131784902</v>
      </c>
      <c r="E4" t="s">
        <v>7</v>
      </c>
      <c r="F4" s="2">
        <v>7.4999999999999997E-3</v>
      </c>
      <c r="G4" s="2">
        <f t="shared" si="0"/>
        <v>2.5500000000000002E-2</v>
      </c>
    </row>
    <row r="5" spans="1:7" x14ac:dyDescent="0.25">
      <c r="A5">
        <f t="shared" si="3"/>
        <v>0.30000000000000004</v>
      </c>
      <c r="B5">
        <f t="shared" si="1"/>
        <v>48.930000000000007</v>
      </c>
      <c r="C5" s="1">
        <f t="shared" si="4"/>
        <v>1.2477150000000004</v>
      </c>
      <c r="D5" s="9">
        <f t="shared" si="2"/>
        <v>8.0955987545232677</v>
      </c>
      <c r="E5" t="s">
        <v>26</v>
      </c>
      <c r="F5" s="2">
        <v>0.01</v>
      </c>
      <c r="G5" s="2">
        <f t="shared" si="0"/>
        <v>2.8000000000000004E-2</v>
      </c>
    </row>
    <row r="6" spans="1:7" x14ac:dyDescent="0.25">
      <c r="A6">
        <f t="shared" si="3"/>
        <v>0.4</v>
      </c>
      <c r="B6">
        <f t="shared" si="1"/>
        <v>65.239999999999995</v>
      </c>
      <c r="C6" s="1">
        <f t="shared" si="4"/>
        <v>1.8267200000000001</v>
      </c>
      <c r="D6" s="9">
        <f t="shared" si="2"/>
        <v>5.5295830778663397</v>
      </c>
      <c r="E6" t="s">
        <v>27</v>
      </c>
      <c r="F6" s="2">
        <v>1.0999999999999999E-2</v>
      </c>
      <c r="G6" s="2">
        <f t="shared" si="0"/>
        <v>2.9000000000000001E-2</v>
      </c>
    </row>
    <row r="7" spans="1:7" x14ac:dyDescent="0.25">
      <c r="A7">
        <f t="shared" si="3"/>
        <v>0.5</v>
      </c>
      <c r="B7">
        <f t="shared" si="1"/>
        <v>81.55</v>
      </c>
      <c r="C7" s="1">
        <f t="shared" si="4"/>
        <v>2.3649499999999999</v>
      </c>
      <c r="D7" s="9">
        <f t="shared" si="2"/>
        <v>4.2711262394553806</v>
      </c>
      <c r="E7" t="s">
        <v>28</v>
      </c>
      <c r="F7" s="2">
        <v>1.2500000000000001E-2</v>
      </c>
      <c r="G7" s="2">
        <f t="shared" si="0"/>
        <v>3.0500000000000003E-2</v>
      </c>
    </row>
    <row r="8" spans="1:7" x14ac:dyDescent="0.25">
      <c r="A8">
        <f t="shared" si="3"/>
        <v>0.6</v>
      </c>
      <c r="B8">
        <f t="shared" si="1"/>
        <v>97.86</v>
      </c>
      <c r="C8" s="1">
        <f t="shared" si="4"/>
        <v>2.9847300000000003</v>
      </c>
      <c r="D8" s="9">
        <f t="shared" si="2"/>
        <v>3.3842257088580876</v>
      </c>
      <c r="E8" t="s">
        <v>29</v>
      </c>
      <c r="F8" s="2">
        <v>1.7500000000000002E-2</v>
      </c>
      <c r="G8" s="2">
        <f t="shared" si="0"/>
        <v>3.5500000000000004E-2</v>
      </c>
    </row>
    <row r="9" spans="1:7" x14ac:dyDescent="0.25">
      <c r="A9">
        <f t="shared" si="3"/>
        <v>0.7</v>
      </c>
      <c r="B9">
        <f t="shared" si="1"/>
        <v>114.16999999999999</v>
      </c>
      <c r="C9" s="1">
        <f t="shared" si="4"/>
        <v>4.0530350000000004</v>
      </c>
      <c r="D9" s="9">
        <f t="shared" si="2"/>
        <v>2.4922064576298997</v>
      </c>
      <c r="E9" t="s">
        <v>30</v>
      </c>
      <c r="F9" s="2">
        <v>2.2499999999999999E-2</v>
      </c>
      <c r="G9" s="2">
        <f t="shared" si="0"/>
        <v>4.0500000000000001E-2</v>
      </c>
    </row>
    <row r="10" spans="1:7" x14ac:dyDescent="0.25">
      <c r="A10">
        <f t="shared" si="3"/>
        <v>0.79999999999999993</v>
      </c>
      <c r="B10">
        <f t="shared" si="1"/>
        <v>130.47999999999999</v>
      </c>
      <c r="C10" s="1">
        <f t="shared" si="4"/>
        <v>5.28444</v>
      </c>
      <c r="D10" s="9">
        <f t="shared" si="2"/>
        <v>1.9114608170402163</v>
      </c>
      <c r="E10" t="s">
        <v>36</v>
      </c>
      <c r="F10" s="2">
        <v>5.5E-2</v>
      </c>
      <c r="G10" s="2">
        <f t="shared" si="0"/>
        <v>7.3000000000000009E-2</v>
      </c>
    </row>
    <row r="11" spans="1:7" x14ac:dyDescent="0.25">
      <c r="A11">
        <f t="shared" si="3"/>
        <v>0.89999999999999991</v>
      </c>
      <c r="B11">
        <f t="shared" si="1"/>
        <v>146.79</v>
      </c>
      <c r="C11" s="1">
        <f t="shared" si="4"/>
        <v>10.715670000000001</v>
      </c>
      <c r="D11" s="9">
        <f t="shared" si="2"/>
        <v>0.9426382111431203</v>
      </c>
      <c r="E11" t="s">
        <v>31</v>
      </c>
      <c r="F11" s="2">
        <v>0.09</v>
      </c>
      <c r="G11" s="2">
        <f t="shared" si="0"/>
        <v>0.108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24" sqref="G24"/>
    </sheetView>
  </sheetViews>
  <sheetFormatPr defaultRowHeight="15" x14ac:dyDescent="0.25"/>
  <cols>
    <col min="1" max="1" width="9.85546875" bestFit="1" customWidth="1"/>
    <col min="2" max="2" width="13.42578125" bestFit="1" customWidth="1"/>
    <col min="3" max="3" width="11.85546875" bestFit="1" customWidth="1"/>
    <col min="4" max="4" width="15" bestFit="1" customWidth="1"/>
  </cols>
  <sheetData>
    <row r="1" spans="1:4" x14ac:dyDescent="0.25">
      <c r="A1" t="s">
        <v>0</v>
      </c>
      <c r="B1" t="s">
        <v>2</v>
      </c>
      <c r="C1" s="2" t="s">
        <v>34</v>
      </c>
      <c r="D1" t="s">
        <v>35</v>
      </c>
    </row>
    <row r="2" spans="1:4" x14ac:dyDescent="0.25">
      <c r="A2">
        <v>0</v>
      </c>
      <c r="B2" s="2">
        <v>5.2400000000000002E-2</v>
      </c>
      <c r="C2" s="2">
        <v>2.5500000000000002E-2</v>
      </c>
      <c r="D2" s="2">
        <f>(1-0.34)*C2*A2+B2*(1-A2)</f>
        <v>5.2400000000000002E-2</v>
      </c>
    </row>
    <row r="3" spans="1:4" x14ac:dyDescent="0.25">
      <c r="A3">
        <f>A2+0.1</f>
        <v>0.1</v>
      </c>
      <c r="B3" s="2">
        <v>5.4922666666666661E-2</v>
      </c>
      <c r="C3" s="2">
        <v>2.5500000000000002E-2</v>
      </c>
      <c r="D3" s="2">
        <f t="shared" ref="D3:D11" si="0">(1-0.34)*C3*A3+B3*(1-A3)</f>
        <v>5.1113399999999996E-2</v>
      </c>
    </row>
    <row r="4" spans="1:4" x14ac:dyDescent="0.25">
      <c r="A4">
        <f t="shared" ref="A4:A11" si="1">A3+0.1</f>
        <v>0.2</v>
      </c>
      <c r="B4" s="2">
        <v>5.8076000000000003E-2</v>
      </c>
      <c r="C4" s="2">
        <v>2.5500000000000002E-2</v>
      </c>
      <c r="D4" s="2">
        <f t="shared" si="0"/>
        <v>4.9826800000000004E-2</v>
      </c>
    </row>
    <row r="5" spans="1:4" x14ac:dyDescent="0.25">
      <c r="A5">
        <f t="shared" si="1"/>
        <v>0.30000000000000004</v>
      </c>
      <c r="B5" s="2">
        <v>6.2130285714285721E-2</v>
      </c>
      <c r="C5" s="2">
        <v>2.8000000000000004E-2</v>
      </c>
      <c r="D5" s="2">
        <f t="shared" si="0"/>
        <v>4.9035200000000001E-2</v>
      </c>
    </row>
    <row r="6" spans="1:4" x14ac:dyDescent="0.25">
      <c r="A6">
        <f t="shared" si="1"/>
        <v>0.4</v>
      </c>
      <c r="B6" s="2">
        <v>6.7535999999999999E-2</v>
      </c>
      <c r="C6" s="2">
        <v>2.9000000000000001E-2</v>
      </c>
      <c r="D6" s="2">
        <f t="shared" si="0"/>
        <v>4.8177600000000001E-2</v>
      </c>
    </row>
    <row r="7" spans="1:4" x14ac:dyDescent="0.25">
      <c r="A7">
        <f t="shared" si="1"/>
        <v>0.5</v>
      </c>
      <c r="B7" s="2">
        <v>7.5104000000000004E-2</v>
      </c>
      <c r="C7" s="2">
        <v>3.0500000000000003E-2</v>
      </c>
      <c r="D7" s="2">
        <f t="shared" si="0"/>
        <v>4.7617E-2</v>
      </c>
    </row>
    <row r="8" spans="1:4" x14ac:dyDescent="0.25">
      <c r="A8">
        <f t="shared" si="1"/>
        <v>0.6</v>
      </c>
      <c r="B8" s="2">
        <v>8.6455999999999991E-2</v>
      </c>
      <c r="C8" s="2">
        <v>3.5500000000000004E-2</v>
      </c>
      <c r="D8" s="2">
        <f t="shared" si="0"/>
        <v>4.86404E-2</v>
      </c>
    </row>
    <row r="9" spans="1:4" x14ac:dyDescent="0.25">
      <c r="A9">
        <f t="shared" si="1"/>
        <v>0.7</v>
      </c>
      <c r="B9" s="2">
        <v>0.105376</v>
      </c>
      <c r="C9" s="2">
        <v>4.0500000000000001E-2</v>
      </c>
      <c r="D9" s="2">
        <f t="shared" si="0"/>
        <v>5.0323800000000002E-2</v>
      </c>
    </row>
    <row r="10" spans="1:4" x14ac:dyDescent="0.25">
      <c r="A10">
        <f t="shared" si="1"/>
        <v>0.79999999999999993</v>
      </c>
      <c r="B10" s="2">
        <v>0.14321599999999993</v>
      </c>
      <c r="C10" s="2">
        <v>7.3000000000000009E-2</v>
      </c>
      <c r="D10" s="2">
        <f t="shared" si="0"/>
        <v>6.7187199999999989E-2</v>
      </c>
    </row>
    <row r="11" spans="1:4" x14ac:dyDescent="0.25">
      <c r="A11">
        <f t="shared" si="1"/>
        <v>0.89999999999999991</v>
      </c>
      <c r="B11" s="2">
        <v>0.25673599999999974</v>
      </c>
      <c r="C11" s="2">
        <v>0.108</v>
      </c>
      <c r="D11" s="2">
        <f t="shared" si="0"/>
        <v>8.9825599999999978E-2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7" sqref="C7"/>
    </sheetView>
  </sheetViews>
  <sheetFormatPr defaultRowHeight="15" x14ac:dyDescent="0.25"/>
  <cols>
    <col min="1" max="1" width="9.85546875" bestFit="1" customWidth="1"/>
    <col min="2" max="2" width="15" bestFit="1" customWidth="1"/>
  </cols>
  <sheetData>
    <row r="1" spans="1:3" x14ac:dyDescent="0.25">
      <c r="A1" t="s">
        <v>0</v>
      </c>
      <c r="B1" t="s">
        <v>35</v>
      </c>
      <c r="C1" t="s">
        <v>37</v>
      </c>
    </row>
    <row r="2" spans="1:3" x14ac:dyDescent="0.25">
      <c r="A2">
        <v>0</v>
      </c>
      <c r="B2">
        <v>5.2400000000000002E-2</v>
      </c>
      <c r="C2">
        <f>3.554*(1+0.029)/(B2-0.029)</f>
        <v>156.28487179487178</v>
      </c>
    </row>
    <row r="3" spans="1:3" x14ac:dyDescent="0.25">
      <c r="A3">
        <v>0.1</v>
      </c>
      <c r="B3">
        <v>5.1113399999999996E-2</v>
      </c>
      <c r="C3">
        <f t="shared" ref="C3:C11" si="0">3.554*(1+0.029)/(B3-0.029)</f>
        <v>165.37782521005366</v>
      </c>
    </row>
    <row r="4" spans="1:3" x14ac:dyDescent="0.25">
      <c r="A4">
        <v>0.2</v>
      </c>
      <c r="B4">
        <v>4.9826800000000004E-2</v>
      </c>
      <c r="C4">
        <f t="shared" si="0"/>
        <v>175.59423435189271</v>
      </c>
    </row>
    <row r="5" spans="1:3" x14ac:dyDescent="0.25">
      <c r="A5">
        <v>0.30000000000000004</v>
      </c>
      <c r="B5">
        <v>4.9035200000000001E-2</v>
      </c>
      <c r="C5">
        <f t="shared" si="0"/>
        <v>182.53204360325824</v>
      </c>
    </row>
    <row r="6" spans="1:3" x14ac:dyDescent="0.25">
      <c r="A6">
        <v>0.4</v>
      </c>
      <c r="B6">
        <v>4.8177600000000001E-2</v>
      </c>
      <c r="C6">
        <f t="shared" si="0"/>
        <v>190.69466460871013</v>
      </c>
    </row>
    <row r="7" spans="1:3" x14ac:dyDescent="0.25">
      <c r="A7">
        <v>0.5</v>
      </c>
      <c r="B7">
        <v>4.7617E-2</v>
      </c>
      <c r="C7">
        <f t="shared" si="0"/>
        <v>196.43691249932857</v>
      </c>
    </row>
    <row r="8" spans="1:3" x14ac:dyDescent="0.25">
      <c r="A8">
        <v>0.6</v>
      </c>
      <c r="B8">
        <v>4.86404E-2</v>
      </c>
      <c r="C8">
        <f t="shared" si="0"/>
        <v>186.20119753161848</v>
      </c>
    </row>
    <row r="9" spans="1:3" x14ac:dyDescent="0.25">
      <c r="A9">
        <v>0.7</v>
      </c>
      <c r="B9">
        <v>5.0323800000000002E-2</v>
      </c>
      <c r="C9">
        <f t="shared" si="0"/>
        <v>171.5016085313124</v>
      </c>
    </row>
    <row r="10" spans="1:3" x14ac:dyDescent="0.25">
      <c r="A10">
        <v>0.79999999999999993</v>
      </c>
      <c r="B10">
        <v>6.7187199999999989E-2</v>
      </c>
      <c r="C10">
        <f t="shared" si="0"/>
        <v>95.766801441320666</v>
      </c>
    </row>
    <row r="11" spans="1:3" x14ac:dyDescent="0.25">
      <c r="A11">
        <v>0.89999999999999991</v>
      </c>
      <c r="B11">
        <v>8.9825599999999978E-2</v>
      </c>
      <c r="C11">
        <f t="shared" si="0"/>
        <v>60.123796559343447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Γραφήματα</vt:lpstr>
      </vt:variant>
      <vt:variant>
        <vt:i4>2</vt:i4>
      </vt:variant>
    </vt:vector>
  </HeadingPairs>
  <TitlesOfParts>
    <vt:vector size="7" baseType="lpstr">
      <vt:lpstr>cost of equity</vt:lpstr>
      <vt:lpstr>TIE ratio_ratings</vt:lpstr>
      <vt:lpstr>cost of debt</vt:lpstr>
      <vt:lpstr>cost of capital</vt:lpstr>
      <vt:lpstr>firm value</vt:lpstr>
      <vt:lpstr>Fig 1</vt:lpstr>
      <vt:lpstr>Fig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2016-11-07T12:24:38Z</dcterms:created>
  <dcterms:modified xsi:type="dcterms:W3CDTF">2016-11-11T15:43:45Z</dcterms:modified>
</cp:coreProperties>
</file>